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1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b.banach\Desktop\Sprawy\Programy studiów\plany studiów od 2026.2027\"/>
    </mc:Choice>
  </mc:AlternateContent>
  <xr:revisionPtr revIDLastSave="0" documentId="13_ncr:1_{F5DCAD5A-306E-4C79-A7C1-8869F0F583B6}" xr6:coauthVersionLast="36" xr6:coauthVersionMax="47" xr10:uidLastSave="{00000000-0000-0000-0000-000000000000}"/>
  <bookViews>
    <workbookView xWindow="22935" yWindow="-105" windowWidth="23250" windowHeight="12450" xr2:uid="{00000000-000D-0000-FFFF-FFFF00000000}"/>
  </bookViews>
  <sheets>
    <sheet name="projekt program" sheetId="2" r:id="rId1"/>
    <sheet name="projekt harmonogram" sheetId="3" state="hidden" r:id="rId2"/>
  </sheets>
  <definedNames>
    <definedName name="_xlnm.Print_Area" localSheetId="0">'projekt program'!$A:$AF</definedName>
  </definedNames>
  <calcPr calcId="191029"/>
  <extLst>
    <ext uri="GoogleSheetsCustomDataVersion2">
      <go:sheetsCustomData xmlns:go="http://customooxmlschemas.google.com/" r:id="rId7" roundtripDataChecksum="hbeUpOMBD8QMTXTKfZ4JAs1zr73lCvm33jIT7aRvbCg="/>
    </ext>
  </extLst>
</workbook>
</file>

<file path=xl/calcChain.xml><?xml version="1.0" encoding="utf-8"?>
<calcChain xmlns="http://schemas.openxmlformats.org/spreadsheetml/2006/main">
  <c r="H133" i="2" l="1"/>
  <c r="AA131" i="2"/>
  <c r="Z131" i="2"/>
  <c r="Y131" i="2"/>
  <c r="X131" i="2"/>
  <c r="W131" i="2"/>
  <c r="V131" i="2"/>
  <c r="U131" i="2"/>
  <c r="T131" i="2"/>
  <c r="S131" i="2"/>
  <c r="R131" i="2"/>
  <c r="Q131" i="2"/>
  <c r="P131" i="2"/>
  <c r="O131" i="2"/>
  <c r="N131" i="2"/>
  <c r="M131" i="2"/>
  <c r="L131" i="2"/>
  <c r="K131" i="2"/>
  <c r="J131" i="2"/>
  <c r="I131" i="2"/>
  <c r="H130" i="2"/>
  <c r="H129" i="2"/>
  <c r="H128" i="2"/>
  <c r="AA126" i="2"/>
  <c r="Z126" i="2"/>
  <c r="Y126" i="2"/>
  <c r="X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H125" i="2"/>
  <c r="H124" i="2"/>
  <c r="H123" i="2"/>
  <c r="H122" i="2"/>
  <c r="H121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8" i="2"/>
  <c r="H117" i="2"/>
  <c r="H116" i="2"/>
  <c r="H115" i="2"/>
  <c r="H114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1" i="2"/>
  <c r="H110" i="2"/>
  <c r="H109" i="2"/>
  <c r="H108" i="2"/>
  <c r="H107" i="2"/>
  <c r="H106" i="2"/>
  <c r="H105" i="2"/>
  <c r="H104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0" i="2"/>
  <c r="H99" i="2"/>
  <c r="H98" i="2"/>
  <c r="H97" i="2"/>
  <c r="H96" i="2"/>
  <c r="H95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2" i="2"/>
  <c r="H91" i="2"/>
  <c r="H90" i="2"/>
  <c r="H89" i="2"/>
  <c r="H88" i="2"/>
  <c r="H87" i="2"/>
  <c r="H86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3" i="2"/>
  <c r="H82" i="2"/>
  <c r="H81" i="2"/>
  <c r="H80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6" i="2"/>
  <c r="H75" i="2"/>
  <c r="H74" i="2"/>
  <c r="H73" i="2"/>
  <c r="H72" i="2"/>
  <c r="H71" i="2"/>
  <c r="AA69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8" i="2"/>
  <c r="H67" i="2"/>
  <c r="H66" i="2"/>
  <c r="H65" i="2"/>
  <c r="H64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1" i="2"/>
  <c r="H60" i="2"/>
  <c r="H59" i="2"/>
  <c r="H58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8" i="2"/>
  <c r="H37" i="2"/>
  <c r="H36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3" i="2"/>
  <c r="H32" i="2"/>
  <c r="H31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8" i="2"/>
  <c r="H27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H24" i="2"/>
  <c r="I23" i="2"/>
  <c r="H23" i="2" s="1"/>
  <c r="I22" i="2"/>
  <c r="H22" i="2" s="1"/>
  <c r="I21" i="2"/>
  <c r="H21" i="2" s="1"/>
  <c r="I20" i="2"/>
  <c r="H20" i="2" s="1"/>
  <c r="H19" i="2"/>
  <c r="H18" i="2"/>
  <c r="H17" i="2"/>
  <c r="H16" i="2"/>
  <c r="H15" i="2"/>
  <c r="H131" i="2" l="1"/>
  <c r="H34" i="2"/>
  <c r="H29" i="2"/>
  <c r="H39" i="2"/>
  <c r="H93" i="2"/>
  <c r="H101" i="2"/>
  <c r="H25" i="2"/>
  <c r="H55" i="2"/>
  <c r="H69" i="2"/>
  <c r="H77" i="2"/>
  <c r="H62" i="2"/>
  <c r="H84" i="2"/>
  <c r="H112" i="2"/>
  <c r="I25" i="2"/>
  <c r="H119" i="2"/>
  <c r="H126" i="2"/>
  <c r="D112" i="2"/>
  <c r="D55" i="2" l="1"/>
  <c r="D25" i="2"/>
  <c r="D93" i="2"/>
  <c r="D101" i="2"/>
  <c r="AF126" i="2"/>
  <c r="AE126" i="2"/>
  <c r="AD126" i="2"/>
  <c r="AC126" i="2"/>
  <c r="AB126" i="2"/>
  <c r="E126" i="2"/>
  <c r="D126" i="2"/>
  <c r="AF119" i="2"/>
  <c r="AE119" i="2"/>
  <c r="AD119" i="2"/>
  <c r="AC119" i="2"/>
  <c r="AB119" i="2"/>
  <c r="E119" i="2"/>
  <c r="D119" i="2"/>
  <c r="AF112" i="2"/>
  <c r="AE112" i="2"/>
  <c r="AD112" i="2"/>
  <c r="AC112" i="2"/>
  <c r="AB112" i="2"/>
  <c r="E112" i="2"/>
  <c r="AC84" i="2"/>
  <c r="D84" i="2"/>
  <c r="E84" i="2"/>
  <c r="AB84" i="2"/>
  <c r="AD84" i="2"/>
  <c r="AE84" i="2"/>
  <c r="AF84" i="2"/>
  <c r="E93" i="2"/>
  <c r="AB93" i="2"/>
  <c r="AC93" i="2"/>
  <c r="AD93" i="2"/>
  <c r="AE93" i="2"/>
  <c r="AF93" i="2"/>
  <c r="E101" i="2"/>
  <c r="D77" i="2"/>
  <c r="E77" i="2"/>
  <c r="AB77" i="2"/>
  <c r="AD77" i="2"/>
  <c r="AE77" i="2"/>
  <c r="AF77" i="2"/>
  <c r="Y104" i="3"/>
  <c r="X104" i="3"/>
  <c r="X105" i="3" s="1"/>
  <c r="W104" i="3"/>
  <c r="U104" i="3"/>
  <c r="T104" i="3"/>
  <c r="T105" i="3" s="1"/>
  <c r="S104" i="3"/>
  <c r="R104" i="3"/>
  <c r="R105" i="3" s="1"/>
  <c r="Q104" i="3"/>
  <c r="P104" i="3"/>
  <c r="P105" i="3" s="1"/>
  <c r="O104" i="3"/>
  <c r="D102" i="3"/>
  <c r="V104" i="3" s="1"/>
  <c r="V105" i="3" s="1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8" i="3"/>
  <c r="F97" i="3"/>
  <c r="F96" i="3"/>
  <c r="F95" i="3"/>
  <c r="F94" i="3"/>
  <c r="F99" i="3" s="1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J92" i="3"/>
  <c r="I92" i="3"/>
  <c r="H92" i="3"/>
  <c r="G92" i="3"/>
  <c r="F91" i="3"/>
  <c r="F90" i="3"/>
  <c r="F92" i="3" s="1"/>
  <c r="F89" i="3"/>
  <c r="F88" i="3"/>
  <c r="F87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3" i="3"/>
  <c r="F82" i="3"/>
  <c r="F84" i="3" s="1"/>
  <c r="F81" i="3"/>
  <c r="F80" i="3"/>
  <c r="F79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6" i="3"/>
  <c r="F75" i="3"/>
  <c r="F74" i="3"/>
  <c r="F73" i="3"/>
  <c r="F72" i="3"/>
  <c r="F77" i="3" s="1"/>
  <c r="Y69" i="3"/>
  <c r="X69" i="3"/>
  <c r="W69" i="3"/>
  <c r="V69" i="3"/>
  <c r="U69" i="3"/>
  <c r="T69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F68" i="3"/>
  <c r="F67" i="3"/>
  <c r="F66" i="3"/>
  <c r="F65" i="3"/>
  <c r="F64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1" i="3"/>
  <c r="F60" i="3"/>
  <c r="F59" i="3"/>
  <c r="F58" i="3"/>
  <c r="F57" i="3"/>
  <c r="F62" i="3" s="1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3" i="3"/>
  <c r="F52" i="3"/>
  <c r="F51" i="3"/>
  <c r="F50" i="3"/>
  <c r="F49" i="3"/>
  <c r="F54" i="3" s="1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6" i="3"/>
  <c r="F45" i="3"/>
  <c r="F44" i="3"/>
  <c r="F43" i="3"/>
  <c r="F42" i="3"/>
  <c r="F47" i="3" s="1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39" i="3"/>
  <c r="F38" i="3"/>
  <c r="F37" i="3"/>
  <c r="F36" i="3"/>
  <c r="F40" i="3" s="1"/>
  <c r="F35" i="3"/>
  <c r="Y33" i="3"/>
  <c r="X33" i="3"/>
  <c r="X102" i="3" s="1"/>
  <c r="W33" i="3"/>
  <c r="V33" i="3"/>
  <c r="U33" i="3"/>
  <c r="T33" i="3"/>
  <c r="S33" i="3"/>
  <c r="S102" i="3" s="1"/>
  <c r="R33" i="3"/>
  <c r="Q33" i="3"/>
  <c r="P33" i="3"/>
  <c r="P102" i="3" s="1"/>
  <c r="O33" i="3"/>
  <c r="N33" i="3"/>
  <c r="M33" i="3"/>
  <c r="L33" i="3"/>
  <c r="K33" i="3"/>
  <c r="K102" i="3" s="1"/>
  <c r="J33" i="3"/>
  <c r="I33" i="3"/>
  <c r="H33" i="3"/>
  <c r="H102" i="3" s="1"/>
  <c r="G33" i="3"/>
  <c r="F32" i="3"/>
  <c r="F31" i="3"/>
  <c r="F30" i="3"/>
  <c r="F29" i="3"/>
  <c r="F28" i="3"/>
  <c r="F33" i="3" s="1"/>
  <c r="Y26" i="3"/>
  <c r="X26" i="3"/>
  <c r="W26" i="3"/>
  <c r="V26" i="3"/>
  <c r="V102" i="3" s="1"/>
  <c r="U26" i="3"/>
  <c r="T26" i="3"/>
  <c r="S26" i="3"/>
  <c r="R26" i="3"/>
  <c r="Q26" i="3"/>
  <c r="P26" i="3"/>
  <c r="O26" i="3"/>
  <c r="N26" i="3"/>
  <c r="N102" i="3" s="1"/>
  <c r="M26" i="3"/>
  <c r="L26" i="3"/>
  <c r="K26" i="3"/>
  <c r="J26" i="3"/>
  <c r="I26" i="3"/>
  <c r="H26" i="3"/>
  <c r="G26" i="3"/>
  <c r="F25" i="3"/>
  <c r="F24" i="3"/>
  <c r="F26" i="3" s="1"/>
  <c r="F23" i="3"/>
  <c r="F22" i="3"/>
  <c r="F21" i="3"/>
  <c r="Y19" i="3"/>
  <c r="Y102" i="3" s="1"/>
  <c r="X19" i="3"/>
  <c r="W19" i="3"/>
  <c r="W102" i="3" s="1"/>
  <c r="V19" i="3"/>
  <c r="U19" i="3"/>
  <c r="U102" i="3" s="1"/>
  <c r="T19" i="3"/>
  <c r="T102" i="3" s="1"/>
  <c r="S19" i="3"/>
  <c r="R19" i="3"/>
  <c r="R102" i="3" s="1"/>
  <c r="Q19" i="3"/>
  <c r="Q102" i="3" s="1"/>
  <c r="P19" i="3"/>
  <c r="O19" i="3"/>
  <c r="O102" i="3" s="1"/>
  <c r="N19" i="3"/>
  <c r="M19" i="3"/>
  <c r="M102" i="3" s="1"/>
  <c r="L19" i="3"/>
  <c r="L102" i="3" s="1"/>
  <c r="K19" i="3"/>
  <c r="J19" i="3"/>
  <c r="J102" i="3" s="1"/>
  <c r="I19" i="3"/>
  <c r="I102" i="3" s="1"/>
  <c r="H19" i="3"/>
  <c r="G19" i="3"/>
  <c r="G102" i="3" s="1"/>
  <c r="F18" i="3"/>
  <c r="F17" i="3"/>
  <c r="F16" i="3"/>
  <c r="F15" i="3"/>
  <c r="F14" i="3"/>
  <c r="F19" i="3" s="1"/>
  <c r="AF131" i="2"/>
  <c r="AE131" i="2"/>
  <c r="AD131" i="2"/>
  <c r="AC131" i="2"/>
  <c r="AB131" i="2"/>
  <c r="E131" i="2"/>
  <c r="D131" i="2"/>
  <c r="AF101" i="2"/>
  <c r="AE101" i="2"/>
  <c r="AD101" i="2"/>
  <c r="AB101" i="2"/>
  <c r="AF69" i="2"/>
  <c r="AE69" i="2"/>
  <c r="AD69" i="2"/>
  <c r="AC69" i="2"/>
  <c r="AB69" i="2"/>
  <c r="E69" i="2"/>
  <c r="D69" i="2"/>
  <c r="AF62" i="2"/>
  <c r="AE62" i="2"/>
  <c r="AD62" i="2"/>
  <c r="AC62" i="2"/>
  <c r="AB62" i="2"/>
  <c r="E62" i="2"/>
  <c r="D62" i="2"/>
  <c r="AF55" i="2"/>
  <c r="AE55" i="2"/>
  <c r="AD55" i="2"/>
  <c r="AB55" i="2"/>
  <c r="E55" i="2"/>
  <c r="AC55" i="2"/>
  <c r="AF39" i="2"/>
  <c r="AE39" i="2"/>
  <c r="AD39" i="2"/>
  <c r="AC39" i="2"/>
  <c r="AB39" i="2"/>
  <c r="E39" i="2"/>
  <c r="D39" i="2"/>
  <c r="AF34" i="2"/>
  <c r="AE34" i="2"/>
  <c r="AD34" i="2"/>
  <c r="AC34" i="2"/>
  <c r="AB34" i="2"/>
  <c r="E34" i="2"/>
  <c r="D34" i="2"/>
  <c r="AF29" i="2"/>
  <c r="AE29" i="2"/>
  <c r="AD29" i="2"/>
  <c r="AC29" i="2"/>
  <c r="AB29" i="2"/>
  <c r="E29" i="2"/>
  <c r="D29" i="2"/>
  <c r="AF25" i="2"/>
  <c r="AE25" i="2"/>
  <c r="AC25" i="2"/>
  <c r="AB25" i="2"/>
  <c r="E25" i="2"/>
  <c r="D134" i="2" l="1"/>
  <c r="AD25" i="2"/>
  <c r="AD134" i="2" s="1"/>
  <c r="AE141" i="2" s="1"/>
  <c r="AC77" i="2"/>
  <c r="AC134" i="2" s="1"/>
  <c r="AC101" i="2"/>
  <c r="E134" i="2"/>
  <c r="AB134" i="2"/>
  <c r="AE134" i="2"/>
  <c r="AF134" i="2"/>
  <c r="F103" i="3"/>
  <c r="F102" i="3"/>
  <c r="F104" i="3"/>
  <c r="N104" i="3"/>
  <c r="N105" i="3" s="1"/>
  <c r="AE143" i="2" l="1"/>
  <c r="AE145" i="2"/>
  <c r="AE144" i="2"/>
  <c r="AE146" i="2"/>
  <c r="F10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Ewa</author>
    <author/>
  </authors>
  <commentList>
    <comment ref="X10" authorId="0" shapeId="0" xr:uid="{6E5AA60C-5024-45C8-A5B1-F1923C898311}">
      <text>
        <r>
          <rPr>
            <b/>
            <sz val="9"/>
            <color indexed="81"/>
            <rFont val="Tahoma"/>
            <family val="2"/>
            <charset val="238"/>
          </rPr>
          <t>WYKASOWAĆ</t>
        </r>
        <r>
          <rPr>
            <sz val="9"/>
            <color indexed="81"/>
            <rFont val="Tahoma"/>
            <family val="2"/>
            <charset val="238"/>
          </rPr>
          <t xml:space="preserve"> - DLA STUDIÓW DRUGIEGO STOPNIA (2-LETNICH)
</t>
        </r>
      </text>
    </comment>
    <comment ref="H12" authorId="0" shapeId="0" xr:uid="{AFFB739F-BA49-4603-8E49-7DC582158D29}">
      <text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10"/>
            <rFont val="Tahoma"/>
            <family val="2"/>
            <charset val="238"/>
          </rPr>
          <t>UWAGA !!!</t>
        </r>
        <r>
          <rPr>
            <sz val="8"/>
            <color indexed="81"/>
            <rFont val="Tahoma"/>
            <family val="2"/>
            <charset val="238"/>
          </rPr>
          <t xml:space="preserve">
W KOLUMNIE </t>
        </r>
        <r>
          <rPr>
            <sz val="8"/>
            <color indexed="10"/>
            <rFont val="Tahoma"/>
            <family val="2"/>
            <charset val="238"/>
          </rPr>
          <t>"7</t>
        </r>
        <r>
          <rPr>
            <b/>
            <sz val="8"/>
            <color indexed="10"/>
            <rFont val="Tahoma"/>
            <family val="2"/>
            <charset val="238"/>
          </rPr>
          <t>"</t>
        </r>
        <r>
          <rPr>
            <sz val="8"/>
            <color indexed="81"/>
            <rFont val="Tahoma"/>
            <family val="2"/>
            <charset val="238"/>
          </rPr>
          <t xml:space="preserve"> SĄ FORMUŁY :
1)</t>
        </r>
        <r>
          <rPr>
            <b/>
            <sz val="8"/>
            <color indexed="81"/>
            <rFont val="Tahoma"/>
            <family val="2"/>
            <charset val="238"/>
          </rPr>
          <t xml:space="preserve"> NIE KASOWAĆ
2) NIC NIE WPISYWAĆ - formuła zlicza wartości od kolumny</t>
        </r>
        <r>
          <rPr>
            <b/>
            <sz val="8"/>
            <color indexed="10"/>
            <rFont val="Tahoma"/>
            <family val="2"/>
            <charset val="238"/>
          </rPr>
          <t xml:space="preserve"> " 8" do "14"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A132" authorId="1" shapeId="0" xr:uid="{00000000-0006-0000-0100-000001000000}">
      <text>
        <r>
          <rPr>
            <sz val="10"/>
            <color rgb="FF000000"/>
            <rFont val="Arial"/>
            <family val="2"/>
            <scheme val="minor"/>
          </rPr>
          <t>======
ID#AAABN_Lwshc
Ewa    (2024-05-28 15:59:43)
usunąć - w przypadku, gdy program nie przewiduje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6wM0xgOV50+EIb5idfzJmHMEumw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V9" authorId="0" shapeId="0" xr:uid="{00000000-0006-0000-0200-000002000000}">
      <text>
        <r>
          <rPr>
            <sz val="10"/>
            <color rgb="FF000000"/>
            <rFont val="Arial"/>
            <family val="2"/>
            <scheme val="minor"/>
          </rPr>
          <t>======
ID#AAABN_Lwshw
Ewa    (2024-05-28 15:59:43)
WYKASOWAĆ - DLA STUDIÓW DRUGIEGO STOPNIA (2-LETNICH)</t>
        </r>
      </text>
    </comment>
    <comment ref="F11" authorId="0" shapeId="0" xr:uid="{00000000-0006-0000-0200-000001000000}">
      <text>
        <r>
          <rPr>
            <sz val="10"/>
            <color rgb="FF000000"/>
            <rFont val="Arial"/>
            <family val="2"/>
            <scheme val="minor"/>
          </rPr>
          <t>======
ID#AAABN_Lwsh0
Ewa    (2024-05-28 15:59:43)
UWAGA !!!
W KOLUMNIE "7" SĄ FORMUŁY :
1) NIE KASOWAĆ
2) NIC NIE WPISYWAĆ - formuła zlicza wartości od kolumny " 8" do "14"</t>
        </r>
      </text>
    </comment>
    <comment ref="A100" authorId="0" shapeId="0" xr:uid="{00000000-0006-0000-0200-000003000000}">
      <text>
        <r>
          <rPr>
            <sz val="10"/>
            <color rgb="FF000000"/>
            <rFont val="Arial"/>
            <family val="2"/>
            <scheme val="minor"/>
          </rPr>
          <t>======
ID#AAABN_Lwshs
Ewa    (2024-05-28 15:59:43)
usunąć - w przypadku, gdy program nie przewiduje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5HsC86CgvXn3gAZ6g6ZEtfDUBAQ=="/>
    </ext>
  </extLst>
</comments>
</file>

<file path=xl/sharedStrings.xml><?xml version="1.0" encoding="utf-8"?>
<sst xmlns="http://schemas.openxmlformats.org/spreadsheetml/2006/main" count="425" uniqueCount="280">
  <si>
    <t>Liczba godzin zajęć</t>
  </si>
  <si>
    <t>I rok</t>
  </si>
  <si>
    <t>II rok</t>
  </si>
  <si>
    <t>III rok</t>
  </si>
  <si>
    <t>Punkty ECTS uzyskiwane 
w ramach zajęć:</t>
  </si>
  <si>
    <t>1 sem.</t>
  </si>
  <si>
    <t>2 sem.</t>
  </si>
  <si>
    <t>3 sem.</t>
  </si>
  <si>
    <t>4 sem.</t>
  </si>
  <si>
    <t>5 sem.</t>
  </si>
  <si>
    <t>6 sem.</t>
  </si>
  <si>
    <t>L.P.</t>
  </si>
  <si>
    <t>NAZWA GRUPY ZAJĘĆ/
NAZWA ZAJĘĆ</t>
  </si>
  <si>
    <t>KOD
ZAJĘĆ 
USOS</t>
  </si>
  <si>
    <t>punkty ECTS</t>
  </si>
  <si>
    <t>Egzamin po semestrze</t>
  </si>
  <si>
    <t>Zaliczenie po semestrze</t>
  </si>
  <si>
    <t>RAZEM</t>
  </si>
  <si>
    <t>WYKŁADY</t>
  </si>
  <si>
    <t>Ć/K/L/LEK/SiP/ZT</t>
  </si>
  <si>
    <t>do wyboru</t>
  </si>
  <si>
    <t xml:space="preserve">z dziedziny nauk humanistycznych 
lub nauk społecznych* </t>
  </si>
  <si>
    <t>związanych z prowadzoną w uczelni 
działalnością naukową w dyscyplinie 
lub dyscyplinach, do których 
przyporządkowany jest kierunek studiów, 
dla studiów o profilu ogólnoakademickim</t>
  </si>
  <si>
    <t>kształtujących umiejętności praktyczne, 
dla studiów o profilu praktycznymn</t>
  </si>
  <si>
    <t>Grupa Zajęć_ 1 (nazwa grupy zajęć)</t>
  </si>
  <si>
    <t>Grupa Zajęć_ 2 (nazwa grupy zajęć)</t>
  </si>
  <si>
    <t>Grupa Zajęć_ 3 (nazwa grupy zajęć)</t>
  </si>
  <si>
    <t>Grupa Zajęć_ 4 (nazwa grupy zajęć)</t>
  </si>
  <si>
    <t>Grupa Zajęć_ 5 (nazwa grupy zajęć)</t>
  </si>
  <si>
    <t>Grupa Zajęć_ 6 (nazwa grupy zajęć)</t>
  </si>
  <si>
    <t>Moduł specjalizacyjny_ 1 (nazwa)</t>
  </si>
  <si>
    <t>Grupa Zajęć_ 7 (nazwa grupy zajęć)</t>
  </si>
  <si>
    <t>Grupa Zajęć_ 8 (nazwa grupy zajęć)</t>
  </si>
  <si>
    <t>Moduł specjalizacyjny_ 2 (nazwa)</t>
  </si>
  <si>
    <t>Grupa Zajęć_ 9 (nazwa grupy zajęć)</t>
  </si>
  <si>
    <t>Moduł specjalizacyjny_ 3 (nazwa)</t>
  </si>
  <si>
    <t>Grupa Zajęć_ 10 (nazwa grupy zajęć)</t>
  </si>
  <si>
    <t>Grupa Zajęć_ 7 (Praktyki zawodowe)</t>
  </si>
  <si>
    <t>Praktyki zawodowe</t>
  </si>
  <si>
    <t>OGÓŁEM</t>
  </si>
  <si>
    <t>suma kontrolna 1</t>
  </si>
  <si>
    <t>suma kontrolna 2</t>
  </si>
  <si>
    <t>liczba egz./zal.</t>
  </si>
  <si>
    <t>* liczbę punktów ECTS, jaką student musi uzyskać w ramach zajęć z dziedziny nauk humanistycznych lub nauk społecznych, nie mniejszą niż 5 punktów ECTS – w przypadku kierunków studiów przyporządkowanych do dyscyplin w ramach dziedzin innych niż odpowiednio nauki humanistyczne lub nauki społeczne.</t>
  </si>
  <si>
    <t>Procentowy udział liczby punktów ECTS każdej z dyscyplin, do których jest przyporządkowany kierunek studiów, w liczbie punktów ECTS koniecznej do ukończenia studiów, ze wskazaniem dyscypliny wiodącej.</t>
  </si>
  <si>
    <t>Procentowy udział liczby punktów ECTS w ramach zajęć do wyboru w liczbie punktów ECTS koniecznej do ukończenia studiów, w wymiarze nie mniejszym niż 30% liczby punktów ECTS koniecznej do ukończenia studiów.</t>
  </si>
  <si>
    <t>Dla studiów o profilu ogólnoakademickim – procentowy udział liczby punktów ECTS w ramach zajęć związanych z prowadzoną w uczelni działalnością naukową w dyscyplinie lub dyscyplinach, do których przyporządkowany jest kierunek studiów w liczbie punktów ECTS koniecznej do ukończenia studiów, w wymiarze większym niż 50% liczby punktów ECTS koniecznej do ukończenia studiów.</t>
  </si>
  <si>
    <t>Dla studiów o profilu praktycznym – procentowy udział liczby punktów ECTS w ramach zajęć kształtujących umiejętności praktyczne w liczbie punktów ECTS koniecznej do ukończenia studiów, w wymiarze większym niż 50% liczby punktów ECTS koniecznej do ukończenia studiów.</t>
  </si>
  <si>
    <t>z bezpośrednim udziałem nauczycieli 
akademickich lub innych osób 
prowadzących zajęcia i studentów (dot. studiów stacjonarnych)</t>
  </si>
  <si>
    <t>Zarządzanie karierą I</t>
  </si>
  <si>
    <t>530-ZN1-1ZK1</t>
  </si>
  <si>
    <t>Podstawy socjologii</t>
  </si>
  <si>
    <t>530-ZN1-3PSO</t>
  </si>
  <si>
    <t>Zarządzanie własnością intelektualną I</t>
  </si>
  <si>
    <t>530-ZN1-3ZWI1</t>
  </si>
  <si>
    <t>Prawo</t>
  </si>
  <si>
    <t>530-ZN1-2PRA</t>
  </si>
  <si>
    <t>Język angielski lektorat cz 1.</t>
  </si>
  <si>
    <t>530-ZN1-1ANG1</t>
  </si>
  <si>
    <t>Język angielski lektorat cz 2.</t>
  </si>
  <si>
    <t>530-ZN1-1ANG2</t>
  </si>
  <si>
    <t>Język angielski lektorat cz 3.</t>
  </si>
  <si>
    <t>530-ZN1-2ANG3</t>
  </si>
  <si>
    <t>Język angielski lektorat cz 4.</t>
  </si>
  <si>
    <t>530-ZN1-2ANG4</t>
  </si>
  <si>
    <t>Zarządzanie karierą II</t>
  </si>
  <si>
    <t>530-ZN1-3ZK2</t>
  </si>
  <si>
    <t>Grupa Zajęć_ 2 Przedmioty humanistyczne</t>
  </si>
  <si>
    <t>Wstęp do filozofii</t>
  </si>
  <si>
    <t>530-ZN1-1WDF</t>
  </si>
  <si>
    <t>Wiedza o kulturze</t>
  </si>
  <si>
    <t>Grupa Zajęć_ 3 Przedmioty ilościowe</t>
  </si>
  <si>
    <t xml:space="preserve">Matematyka </t>
  </si>
  <si>
    <t>530-ZN1-1MAT</t>
  </si>
  <si>
    <t xml:space="preserve">Statystyka opisowa </t>
  </si>
  <si>
    <t>530-ZN1-2STA</t>
  </si>
  <si>
    <t>Informatyka w zarządzaniu</t>
  </si>
  <si>
    <t>530-ZN1-1IWZ</t>
  </si>
  <si>
    <t>Grupa Zajęć_ 4 Ogólnoekonomiczne</t>
  </si>
  <si>
    <t xml:space="preserve">Mikroekonomia </t>
  </si>
  <si>
    <t>530-ZN1-1MIK</t>
  </si>
  <si>
    <t>Wprowadzenie do finansów</t>
  </si>
  <si>
    <t>Rachunkowość finansowa</t>
  </si>
  <si>
    <t>530-ZN1-2RFN</t>
  </si>
  <si>
    <t>Grupa Zajęć_ 5  Przedmioty kierunkowe</t>
  </si>
  <si>
    <t>Nauka o organizacji</t>
  </si>
  <si>
    <t>530-ZN1-1NAO</t>
  </si>
  <si>
    <t>Badania marketingowe</t>
  </si>
  <si>
    <t>530-ZN1-1BMA</t>
  </si>
  <si>
    <t>Zarządzanie jakością</t>
  </si>
  <si>
    <t>530-ZN1-3ZJK</t>
  </si>
  <si>
    <t>Zachowania organizacyjne</t>
  </si>
  <si>
    <t>530-ZN1-1ZOR</t>
  </si>
  <si>
    <t xml:space="preserve">Negocjacje </t>
  </si>
  <si>
    <t>530-ZN1-3NHA</t>
  </si>
  <si>
    <t>Społeczna odpowiedzialność biznesu</t>
  </si>
  <si>
    <t>530-ZN1-2SOB</t>
  </si>
  <si>
    <t>Analiza ekonomiczna</t>
  </si>
  <si>
    <t>530-ZN1-2AEK</t>
  </si>
  <si>
    <t>Moduł specjalizacyjny_ 1 Zarządzanie przedsiębiorstwem (ZP)</t>
  </si>
  <si>
    <t>Grupa Zajęć_ 6a Marketing w przedsiebiorstwie  (ZP)</t>
  </si>
  <si>
    <t>Marketing partnerski</t>
  </si>
  <si>
    <t>530-ZN1-2XMPA</t>
  </si>
  <si>
    <t>Marketing na rynkach zagranicznych</t>
  </si>
  <si>
    <t>530-ZN1-3XMRZ</t>
  </si>
  <si>
    <t>Public Relations</t>
  </si>
  <si>
    <t>530-ZN1-2XPUR</t>
  </si>
  <si>
    <t>Marketing B2B /Marketin B2B</t>
  </si>
  <si>
    <t>Grupa Zajęć_  7a Przedmioty analityczno-finasowe (ZP)</t>
  </si>
  <si>
    <t>Zarządzanie finansami przedsiębiorstw</t>
  </si>
  <si>
    <t>530-ZN1-2XZFP</t>
  </si>
  <si>
    <t>Analizy rynku metodami ilościowymi</t>
  </si>
  <si>
    <t>530-ZN1-3XARM</t>
  </si>
  <si>
    <t>Zarządzanie wynagrodzeniami</t>
  </si>
  <si>
    <t>530-ZN1-3XZWY</t>
  </si>
  <si>
    <t>Grupa Zajęć_ 8a Współczesne obszary zarządzania (ZP)</t>
  </si>
  <si>
    <t>Design thinking</t>
  </si>
  <si>
    <t>530-ZN1-3XDTH</t>
  </si>
  <si>
    <t>Zarządzanie zmianą</t>
  </si>
  <si>
    <t>530-ZN1-3XZAZ</t>
  </si>
  <si>
    <t>Zarządzanie wiedzą</t>
  </si>
  <si>
    <t>530-ZN1-3XZWI</t>
  </si>
  <si>
    <t>Zarządzanie organizacjami sieciowymi</t>
  </si>
  <si>
    <t>530-ZN1-3XZOS</t>
  </si>
  <si>
    <t>Zarządzanie produkcją</t>
  </si>
  <si>
    <t>530-ZN1-3XZAP</t>
  </si>
  <si>
    <t>Moduł specjalizacyjny_ 2 Zarządzanie sprzedażą (ZS)</t>
  </si>
  <si>
    <t>Grupa Zajęć_ 6b  Instrumenty sprzedaży (ZS)</t>
  </si>
  <si>
    <t>Techniki sprzedaży</t>
  </si>
  <si>
    <t>530-ZN1-2STSP</t>
  </si>
  <si>
    <t>Merchandising</t>
  </si>
  <si>
    <t>530-ZN1-3SMER</t>
  </si>
  <si>
    <t>E-commerce</t>
  </si>
  <si>
    <t>530-ZN1-3SECO</t>
  </si>
  <si>
    <t>Grupa Zajęć_ 7b Organizacja działalności sprzedażowej (ZS)</t>
  </si>
  <si>
    <t>Ekonomika handlu</t>
  </si>
  <si>
    <t>530-ZN1-2SEHA</t>
  </si>
  <si>
    <t>Strategie przedsiębiorstw handlowych</t>
  </si>
  <si>
    <t>530-ZN1-3SSPH</t>
  </si>
  <si>
    <t>Zarządzanie przedsiębiorstwem handlowym / Trading Company Management</t>
  </si>
  <si>
    <t>Zarządzanie łańcuchem dostaw</t>
  </si>
  <si>
    <t>530-ZN1-3SZLD</t>
  </si>
  <si>
    <t>Ekonomika transportu</t>
  </si>
  <si>
    <t>530-ZN1-3SETR</t>
  </si>
  <si>
    <t>Zarządzanie działem sprzedaży</t>
  </si>
  <si>
    <t>530-ZN1-3SZDS</t>
  </si>
  <si>
    <t>Grupa Zajęć_ 8b  Obszary działalności przedsiębiorstw handlowych (ZS)</t>
  </si>
  <si>
    <t>Handel zagraniczny</t>
  </si>
  <si>
    <t>530-ZN1-2SHZA</t>
  </si>
  <si>
    <t>Handel hurtowy i detaliczny</t>
  </si>
  <si>
    <t>530-ZN1-2SHHD</t>
  </si>
  <si>
    <t>Opodatkowanie działalności handlowej</t>
  </si>
  <si>
    <t>530-ZN1-3SOBH</t>
  </si>
  <si>
    <t>Prawo handlowe</t>
  </si>
  <si>
    <t>530-ZN1-3SPHA</t>
  </si>
  <si>
    <t>Grupa Zajęć_ 9 Seminaria</t>
  </si>
  <si>
    <t>Proseminarium</t>
  </si>
  <si>
    <t>Seminarium dyplomowe cz. 1</t>
  </si>
  <si>
    <t>Seminarium dyplomowe cz. 2</t>
  </si>
  <si>
    <t>Grupa Zajęć_ 10 Praktyki zawodowe</t>
  </si>
  <si>
    <t>(4 tygodnie - 120 godzin zegarowych)</t>
  </si>
  <si>
    <t>Procentowy udział liczby punktów ECTS w ramach zajęć z bezpośrednim udziałem nauczycieli akademickich lub innych osób prowadzących zajęcia i studentów w liczbie punktów ECTS koniecznej do ukończenia studiów, w wymiarze nie mniejszym niż 50% liczby punktów ECTS koniecznej do ukończenia studiów (dot. studiów stacjonarnych).</t>
  </si>
  <si>
    <t>Harmonogram realizacji programu studiów obowiązującego od roku akademickiego …</t>
  </si>
  <si>
    <t>Kierunek studiów:</t>
  </si>
  <si>
    <t>Poziom studiów:</t>
  </si>
  <si>
    <t>Profil studiów:</t>
  </si>
  <si>
    <t>Forma studiów:</t>
  </si>
  <si>
    <t>Zaopiniowany na Radzie Wydziału</t>
  </si>
  <si>
    <t>W dniu:</t>
  </si>
  <si>
    <t xml:space="preserve">Obowiązuje od roku akademickiego: </t>
  </si>
  <si>
    <r>
      <rPr>
        <b/>
        <sz val="11"/>
        <color theme="1"/>
        <rFont val="Times New Roman"/>
        <family val="1"/>
      </rPr>
      <t>W</t>
    </r>
    <r>
      <rPr>
        <sz val="11"/>
        <color theme="1"/>
        <rFont val="Times New Roman"/>
        <family val="1"/>
      </rPr>
      <t>YKŁADY</t>
    </r>
  </si>
  <si>
    <r>
      <rPr>
        <b/>
        <sz val="11"/>
        <color theme="1"/>
        <rFont val="Times New Roman"/>
        <family val="1"/>
      </rPr>
      <t>Ć</t>
    </r>
    <r>
      <rPr>
        <sz val="11"/>
        <color theme="1"/>
        <rFont val="Times New Roman"/>
        <family val="1"/>
      </rPr>
      <t>WICZENIA</t>
    </r>
  </si>
  <si>
    <r>
      <rPr>
        <b/>
        <sz val="11"/>
        <color theme="1"/>
        <rFont val="Times New Roman"/>
        <family val="1"/>
      </rPr>
      <t>K</t>
    </r>
    <r>
      <rPr>
        <sz val="11"/>
        <color theme="1"/>
        <rFont val="Times New Roman"/>
        <family val="1"/>
      </rPr>
      <t>ONWERSATORIA</t>
    </r>
  </si>
  <si>
    <r>
      <rPr>
        <b/>
        <sz val="11"/>
        <color theme="1"/>
        <rFont val="Times New Roman"/>
        <family val="1"/>
      </rPr>
      <t>L</t>
    </r>
    <r>
      <rPr>
        <sz val="11"/>
        <color theme="1"/>
        <rFont val="Times New Roman"/>
        <family val="1"/>
      </rPr>
      <t>ABORATORIA</t>
    </r>
  </si>
  <si>
    <r>
      <rPr>
        <b/>
        <sz val="11"/>
        <color theme="1"/>
        <rFont val="Times New Roman"/>
        <family val="1"/>
      </rPr>
      <t>LEK</t>
    </r>
    <r>
      <rPr>
        <sz val="11"/>
        <color theme="1"/>
        <rFont val="Times New Roman"/>
        <family val="1"/>
      </rPr>
      <t>TORATY</t>
    </r>
  </si>
  <si>
    <r>
      <rPr>
        <b/>
        <sz val="11"/>
        <color theme="1"/>
        <rFont val="Times New Roman"/>
        <family val="1"/>
      </rPr>
      <t>S</t>
    </r>
    <r>
      <rPr>
        <sz val="11"/>
        <color theme="1"/>
        <rFont val="Times New Roman"/>
        <family val="1"/>
      </rPr>
      <t>EMINARIA/</t>
    </r>
    <r>
      <rPr>
        <b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ROSEMINARIA</t>
    </r>
  </si>
  <si>
    <r>
      <rPr>
        <b/>
        <sz val="11"/>
        <color theme="1"/>
        <rFont val="Times New Roman"/>
        <family val="1"/>
      </rPr>
      <t>Z</t>
    </r>
    <r>
      <rPr>
        <sz val="11"/>
        <color theme="1"/>
        <rFont val="Times New Roman"/>
        <family val="1"/>
      </rPr>
      <t xml:space="preserve">AJĘCIA </t>
    </r>
    <r>
      <rPr>
        <b/>
        <sz val="11"/>
        <color theme="1"/>
        <rFont val="Times New Roman"/>
        <family val="1"/>
      </rPr>
      <t>T</t>
    </r>
    <r>
      <rPr>
        <sz val="11"/>
        <color theme="1"/>
        <rFont val="Times New Roman"/>
        <family val="1"/>
      </rPr>
      <t>ERENOWE</t>
    </r>
  </si>
  <si>
    <t xml:space="preserve">Zasady sporządzania umów i dokumentów urzędowych </t>
  </si>
  <si>
    <t xml:space="preserve">Prawo finansowe i zarządzanie finansami publicznymi </t>
  </si>
  <si>
    <t xml:space="preserve">Zarządzanie w sektorze publicznym wobec współczesnych wyzwań </t>
  </si>
  <si>
    <t xml:space="preserve">Zarządzanie jakością w sektorze publicznym </t>
  </si>
  <si>
    <t xml:space="preserve">Partycypacja społeczna </t>
  </si>
  <si>
    <t xml:space="preserve">Cyberbezpieczeństwo </t>
  </si>
  <si>
    <t xml:space="preserve">Krajowa i zagraniczna współpraca JST </t>
  </si>
  <si>
    <t>Moduł specjalizacyjny_ 3 Zarządzanie w sektorze publicznym (ZwSP)</t>
  </si>
  <si>
    <t>Grupa Zajęć_ 6c  Prawne aspekty funkcjonowania sektora publicznego (ZwSP)</t>
  </si>
  <si>
    <t xml:space="preserve">Podstawy prawa cywilnego </t>
  </si>
  <si>
    <t>Podstawy zamówień publicznych cz. I</t>
  </si>
  <si>
    <t>Prawo administracyjne</t>
  </si>
  <si>
    <t xml:space="preserve">Postępowanie administracyjne </t>
  </si>
  <si>
    <t xml:space="preserve">E-administracja i chrona danych osobowych </t>
  </si>
  <si>
    <t>Odpowiedzialność prawna menedżera w sektorze publicznym</t>
  </si>
  <si>
    <t xml:space="preserve">Promocja w sektorze publicznym </t>
  </si>
  <si>
    <t>Zarządzanie relacjami cross-sektorowymi</t>
  </si>
  <si>
    <t>Grupa Zajęć_ 7c Organizacja sektora publicznego (ZwSP)</t>
  </si>
  <si>
    <t>Grupa Zajęć_ 8c  Obszary działaności sektora publicznego (ZwSP)</t>
  </si>
  <si>
    <t>Media społecznościowe i komunikacja w sektorze publicznym</t>
  </si>
  <si>
    <t>Fundusze unijne w sektorze publicznym</t>
  </si>
  <si>
    <t>530-ZN1-2ANOA</t>
  </si>
  <si>
    <t>530-ZN1-2APPC</t>
  </si>
  <si>
    <t>530-ZN1-2AZSU</t>
  </si>
  <si>
    <t>530-ZN1-3APZP</t>
  </si>
  <si>
    <t>530-ZN1-2APAD</t>
  </si>
  <si>
    <t>530-ZN1-3AEAO</t>
  </si>
  <si>
    <t>530-ZN1-3APFZ</t>
  </si>
  <si>
    <t>530-ZN1-2AZWZ</t>
  </si>
  <si>
    <t>530-ZN1-2AOPM</t>
  </si>
  <si>
    <t>530-ZN1-3APSP</t>
  </si>
  <si>
    <t>530-ZN1-2AZJS</t>
  </si>
  <si>
    <t>530-ZN1-3AZRC</t>
  </si>
  <si>
    <t>530-ZN1-2AFUS</t>
  </si>
  <si>
    <t>530-ZN1-2APAS</t>
  </si>
  <si>
    <t>530-ZN1-3ACYB</t>
  </si>
  <si>
    <t>530-ZN1-3AMSK</t>
  </si>
  <si>
    <t>530-ZN1-3AKZW</t>
  </si>
  <si>
    <t>Marketing w social mediach</t>
  </si>
  <si>
    <t>530-ZN1-3SMSM</t>
  </si>
  <si>
    <t>530-ZN1-1WFI</t>
  </si>
  <si>
    <t>530-ZN1-2WOK</t>
  </si>
  <si>
    <t>530-ZN1-1TEI1 / 530-ZN1-1TEI1#E</t>
  </si>
  <si>
    <t>530-ZN1-1PZA / 530-ZN1-1PZA#E</t>
  </si>
  <si>
    <t>530-ZN1-1MAR / 530-ZN1-1MAR#E</t>
  </si>
  <si>
    <t>530-ZN1-2PZS / 530-ZN1-2PZS#E</t>
  </si>
  <si>
    <t>530-ZN1-2ZZL / 530-ZN1-2ZZL#E</t>
  </si>
  <si>
    <t>530-ZN1-1PIZ/530-ZN1-1PIZ#E</t>
  </si>
  <si>
    <t>530-ZN1-3PRO / 530-ZN1-3PRO#E</t>
  </si>
  <si>
    <t>530-ZN1-1PPR / 530-ZN1-1PPR#E</t>
  </si>
  <si>
    <t>530-ZN1-3XMBB / 530-ZN1-3XMBB#E</t>
  </si>
  <si>
    <t>530-ZN1-2XBIP / 530-ZN1-2XBIP#E</t>
  </si>
  <si>
    <t>530-ZN1-3XFMP / 530-ZN1-3XFMP#E</t>
  </si>
  <si>
    <t>530-ZN1-2XZIT/530-ZN1-2XZIN#E</t>
  </si>
  <si>
    <t>530-ZN1-3SPWH / 530-ZN1-3SPWH#E</t>
  </si>
  <si>
    <t>530-ZN1-2SZPH/ 530-ZN1-2SZPH#E</t>
  </si>
  <si>
    <t>530-ZN1-2SPSP /  530-ZN1-2SPSP#E</t>
  </si>
  <si>
    <t>530-ZN1-3SZFP / 530-ZN1-3SZFP#E</t>
  </si>
  <si>
    <t>Nauaki o zarządzaniu i jakości 93%; Ekonomia i finanse 7%</t>
  </si>
  <si>
    <t>1</t>
  </si>
  <si>
    <t>3</t>
  </si>
  <si>
    <t>2</t>
  </si>
  <si>
    <t>4</t>
  </si>
  <si>
    <t>6</t>
  </si>
  <si>
    <t>5</t>
  </si>
  <si>
    <t xml:space="preserve">OGÓŁEM specjalizacja Zarządzanie Przedsiębiorstwem </t>
  </si>
  <si>
    <t>OGÓŁEM specjalizacja Zarządzanie Sprzedażą</t>
  </si>
  <si>
    <t>OGÓŁEM specjalizacja Zarządzanie w sektorze publicznym</t>
  </si>
  <si>
    <t>Harmonogram realizacji programu studiów obowiązującego od roku akademickiego 2026/2027</t>
  </si>
  <si>
    <t>Kierunek studiów: Zarządznie</t>
  </si>
  <si>
    <t>Poziom studiów: I.</t>
  </si>
  <si>
    <t>Profil studiów: ogólnoakademicki</t>
  </si>
  <si>
    <t>Forma studiów: niestacjonarne</t>
  </si>
  <si>
    <t>Zaopiniowany na Radzie Wydziału Zarządzania UwB</t>
  </si>
  <si>
    <t>W dniu:  4.03.2026 r.</t>
  </si>
  <si>
    <t>Obowiązuje od roku akademickiego: 2026/2027</t>
  </si>
  <si>
    <r>
      <rPr>
        <b/>
        <sz val="14"/>
        <rFont val="Times New Roman"/>
        <family val="1"/>
        <charset val="238"/>
      </rPr>
      <t>W</t>
    </r>
    <r>
      <rPr>
        <sz val="14"/>
        <rFont val="Times New Roman"/>
        <family val="1"/>
        <charset val="238"/>
      </rPr>
      <t>YKŁADY</t>
    </r>
  </si>
  <si>
    <r>
      <rPr>
        <b/>
        <sz val="14"/>
        <rFont val="Times New Roman"/>
        <family val="1"/>
        <charset val="238"/>
      </rPr>
      <t>Ć</t>
    </r>
    <r>
      <rPr>
        <sz val="14"/>
        <rFont val="Times New Roman"/>
        <family val="1"/>
        <charset val="238"/>
      </rPr>
      <t>WICZENIA</t>
    </r>
  </si>
  <si>
    <r>
      <rPr>
        <b/>
        <sz val="14"/>
        <rFont val="Times New Roman"/>
        <family val="1"/>
        <charset val="238"/>
      </rPr>
      <t>K</t>
    </r>
    <r>
      <rPr>
        <sz val="14"/>
        <rFont val="Times New Roman"/>
        <family val="1"/>
        <charset val="238"/>
      </rPr>
      <t>ONWERSATORIA</t>
    </r>
  </si>
  <si>
    <r>
      <rPr>
        <b/>
        <sz val="14"/>
        <rFont val="Times New Roman"/>
        <family val="1"/>
        <charset val="238"/>
      </rPr>
      <t>L</t>
    </r>
    <r>
      <rPr>
        <sz val="14"/>
        <rFont val="Times New Roman"/>
        <family val="1"/>
        <charset val="238"/>
      </rPr>
      <t>ABORATORIA</t>
    </r>
  </si>
  <si>
    <r>
      <rPr>
        <b/>
        <sz val="14"/>
        <rFont val="Times New Roman"/>
        <family val="1"/>
        <charset val="238"/>
      </rPr>
      <t>LEK</t>
    </r>
    <r>
      <rPr>
        <sz val="14"/>
        <rFont val="Times New Roman"/>
        <family val="1"/>
        <charset val="238"/>
      </rPr>
      <t>TORATY</t>
    </r>
  </si>
  <si>
    <r>
      <rPr>
        <b/>
        <sz val="14"/>
        <rFont val="Times New Roman"/>
        <family val="1"/>
        <charset val="238"/>
      </rPr>
      <t>S</t>
    </r>
    <r>
      <rPr>
        <sz val="14"/>
        <rFont val="Times New Roman"/>
        <family val="1"/>
        <charset val="238"/>
      </rPr>
      <t>EMINARIA/</t>
    </r>
    <r>
      <rPr>
        <b/>
        <sz val="14"/>
        <rFont val="Times New Roman"/>
        <family val="1"/>
        <charset val="238"/>
      </rPr>
      <t>P</t>
    </r>
    <r>
      <rPr>
        <sz val="14"/>
        <rFont val="Times New Roman"/>
        <family val="1"/>
        <charset val="238"/>
      </rPr>
      <t>ROSEMINARIA</t>
    </r>
  </si>
  <si>
    <r>
      <rPr>
        <b/>
        <sz val="14"/>
        <rFont val="Times New Roman"/>
        <family val="1"/>
        <charset val="238"/>
      </rPr>
      <t>Z</t>
    </r>
    <r>
      <rPr>
        <sz val="14"/>
        <rFont val="Times New Roman"/>
        <family val="1"/>
        <charset val="238"/>
      </rPr>
      <t xml:space="preserve">AJĘCIA </t>
    </r>
    <r>
      <rPr>
        <b/>
        <sz val="14"/>
        <rFont val="Times New Roman"/>
        <family val="1"/>
        <charset val="238"/>
      </rPr>
      <t>T</t>
    </r>
    <r>
      <rPr>
        <sz val="14"/>
        <rFont val="Times New Roman"/>
        <family val="1"/>
        <charset val="238"/>
      </rPr>
      <t>ERENOWE</t>
    </r>
  </si>
  <si>
    <r>
      <t xml:space="preserve">Technologia informacyjna I / </t>
    </r>
    <r>
      <rPr>
        <i/>
        <sz val="14"/>
        <color theme="1"/>
        <rFont val="Times New Roman"/>
        <family val="1"/>
        <charset val="238"/>
      </rPr>
      <t>Information technology I</t>
    </r>
  </si>
  <si>
    <r>
      <t>Podstawy zarządzania/</t>
    </r>
    <r>
      <rPr>
        <i/>
        <sz val="14"/>
        <color theme="1"/>
        <rFont val="Times New Roman"/>
        <family val="1"/>
      </rPr>
      <t>Basic management</t>
    </r>
  </si>
  <si>
    <r>
      <t>Marketing /</t>
    </r>
    <r>
      <rPr>
        <i/>
        <sz val="14"/>
        <color theme="1"/>
        <rFont val="Times New Roman"/>
        <family val="1"/>
      </rPr>
      <t xml:space="preserve"> Marketing</t>
    </r>
  </si>
  <si>
    <r>
      <t xml:space="preserve">Podstawy zarządzania strategicznego/ </t>
    </r>
    <r>
      <rPr>
        <i/>
        <sz val="14"/>
        <color theme="1"/>
        <rFont val="Times New Roman"/>
        <family val="1"/>
      </rPr>
      <t>Basic strategic managemen</t>
    </r>
  </si>
  <si>
    <r>
      <t xml:space="preserve">Zarządzanie zasobami ludzkimi/ </t>
    </r>
    <r>
      <rPr>
        <i/>
        <sz val="14"/>
        <color theme="1"/>
        <rFont val="Times New Roman"/>
        <family val="1"/>
      </rPr>
      <t>Human Resources Management</t>
    </r>
  </si>
  <si>
    <r>
      <t>Procesy informacyjne w zarządzaniu/</t>
    </r>
    <r>
      <rPr>
        <i/>
        <sz val="14"/>
        <color theme="1"/>
        <rFont val="Times New Roman"/>
        <family val="1"/>
      </rPr>
      <t>Information Processes in Management</t>
    </r>
  </si>
  <si>
    <r>
      <t xml:space="preserve">Zarządzanie projektami/ </t>
    </r>
    <r>
      <rPr>
        <i/>
        <sz val="14"/>
        <color rgb="FF000000"/>
        <rFont val="Times New Roman"/>
        <family val="1"/>
      </rPr>
      <t>Project management</t>
    </r>
  </si>
  <si>
    <r>
      <t xml:space="preserve">Podstawy przedsiębiorczości / </t>
    </r>
    <r>
      <rPr>
        <i/>
        <sz val="14"/>
        <color theme="1"/>
        <rFont val="Times New Roman"/>
        <family val="1"/>
        <charset val="238"/>
      </rPr>
      <t>Basics of entrepreneurship</t>
    </r>
  </si>
  <si>
    <r>
      <t xml:space="preserve">Biznesplan / </t>
    </r>
    <r>
      <rPr>
        <i/>
        <sz val="14"/>
        <color theme="1"/>
        <rFont val="Times New Roman"/>
        <family val="1"/>
        <charset val="238"/>
      </rPr>
      <t>Business plan</t>
    </r>
  </si>
  <si>
    <r>
      <t>Finanse międzynarodowe przedsiębiorstw /</t>
    </r>
    <r>
      <rPr>
        <i/>
        <sz val="14"/>
        <color theme="1"/>
        <rFont val="Times New Roman"/>
        <family val="1"/>
        <charset val="238"/>
      </rPr>
      <t xml:space="preserve"> International business finance</t>
    </r>
  </si>
  <si>
    <r>
      <t xml:space="preserve">Zarządzanie innowacjami i trensferem technologii/ </t>
    </r>
    <r>
      <rPr>
        <i/>
        <sz val="14"/>
        <color theme="1"/>
        <rFont val="Times New Roman"/>
        <family val="1"/>
      </rPr>
      <t>Management of Innovations and Technology Transfer</t>
    </r>
  </si>
  <si>
    <r>
      <t>Promocja w handlu /</t>
    </r>
    <r>
      <rPr>
        <i/>
        <sz val="14"/>
        <color theme="1"/>
        <rFont val="Arial"/>
        <family val="2"/>
      </rPr>
      <t xml:space="preserve"> Promotion in Commerce</t>
    </r>
  </si>
  <si>
    <r>
      <t xml:space="preserve">Prognozowanie sprzedaży / </t>
    </r>
    <r>
      <rPr>
        <i/>
        <sz val="14"/>
        <color theme="1"/>
        <rFont val="Arial"/>
        <family val="2"/>
      </rPr>
      <t>Forecasting Sales</t>
    </r>
  </si>
  <si>
    <r>
      <t xml:space="preserve">Zarządzanie finansami przedsiębiorstw / </t>
    </r>
    <r>
      <rPr>
        <i/>
        <sz val="14"/>
        <color theme="1"/>
        <rFont val="Arial"/>
        <family val="2"/>
      </rPr>
      <t>Management of Enterprise Finance</t>
    </r>
  </si>
  <si>
    <t>530-ZN1-2XPSE / 530-ZN1-2SPSE / 530-ZN1-2APSE</t>
  </si>
  <si>
    <t>530-ZN1-3XSD1 / 530-ZN1-3SSD1 / 530-ZN1-3ASD1</t>
  </si>
  <si>
    <t>530-ZN1-3XSD2 / 530-ZN1-3SSD2 / 530-ZN1-3ASD2</t>
  </si>
  <si>
    <t>530-ZN1-2XPRA / 530-ZN1-2SPRA/530-ZN1-2APRA</t>
  </si>
  <si>
    <t>530-ZN1-2ADMI</t>
  </si>
  <si>
    <t xml:space="preserve">Nauka o administracji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</si>
</sst>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7" x14ac:knownFonts="1">
    <font>
      <sz val="10"/>
      <color rgb="FF000000"/>
      <name val="Arial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000000"/>
      <name val="Arial"/>
      <family val="2"/>
      <scheme val="minor"/>
    </font>
    <font>
      <sz val="11"/>
      <color rgb="FF006100"/>
      <name val="Arial"/>
      <family val="2"/>
      <charset val="238"/>
      <scheme val="min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8"/>
      <color indexed="81"/>
      <name val="Tahoma"/>
      <family val="2"/>
      <charset val="238"/>
    </font>
    <font>
      <b/>
      <sz val="8"/>
      <color indexed="10"/>
      <name val="Tahoma"/>
      <family val="2"/>
      <charset val="238"/>
    </font>
    <font>
      <sz val="8"/>
      <color indexed="10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14"/>
      <color theme="1"/>
      <name val="Times New Roman"/>
      <family val="1"/>
    </font>
    <font>
      <b/>
      <i/>
      <sz val="14"/>
      <color theme="1"/>
      <name val="Times New Roman"/>
      <family val="1"/>
    </font>
    <font>
      <sz val="14"/>
      <color rgb="FF000000"/>
      <name val="Arial"/>
      <family val="2"/>
      <charset val="238"/>
      <scheme val="minor"/>
    </font>
    <font>
      <sz val="14"/>
      <name val="Times New Roman"/>
      <family val="1"/>
    </font>
    <font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sz val="14"/>
      <name val="Arial"/>
      <family val="2"/>
      <charset val="238"/>
      <scheme val="minor"/>
    </font>
    <font>
      <sz val="14"/>
      <color theme="1"/>
      <name val="Times New Roman"/>
      <family val="1"/>
      <charset val="238"/>
    </font>
    <font>
      <i/>
      <sz val="14"/>
      <color theme="1"/>
      <name val="Times New Roman"/>
      <family val="1"/>
      <charset val="238"/>
    </font>
    <font>
      <sz val="14"/>
      <color rgb="FF008000"/>
      <name val="Calibri"/>
      <family val="2"/>
    </font>
    <font>
      <i/>
      <sz val="14"/>
      <color theme="1"/>
      <name val="Times New Roman"/>
      <family val="1"/>
    </font>
    <font>
      <i/>
      <sz val="14"/>
      <color rgb="FF000000"/>
      <name val="Times New Roman"/>
      <family val="1"/>
    </font>
    <font>
      <sz val="14"/>
      <name val="Arial"/>
      <family val="2"/>
    </font>
    <font>
      <sz val="14"/>
      <color theme="1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Times New Roman"/>
      <family val="1"/>
      <charset val="238"/>
    </font>
    <font>
      <sz val="14"/>
      <color rgb="FFC0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/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rgb="FF000000"/>
      </right>
      <top style="double">
        <color indexed="64"/>
      </top>
      <bottom style="double">
        <color indexed="64"/>
      </bottom>
      <diagonal/>
    </border>
    <border>
      <left style="double">
        <color rgb="FF000000"/>
      </left>
      <right/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rgb="FF000000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rgb="FF000000"/>
      </right>
      <top style="double">
        <color indexed="64"/>
      </top>
      <bottom/>
      <diagonal/>
    </border>
    <border>
      <left style="medium">
        <color indexed="64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rgb="FF000000"/>
      </right>
      <top style="medium">
        <color indexed="64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/>
      <diagonal/>
    </border>
    <border>
      <left/>
      <right style="medium">
        <color indexed="64"/>
      </right>
      <top style="double">
        <color rgb="FF000000"/>
      </top>
      <bottom/>
      <diagonal/>
    </border>
    <border>
      <left style="medium">
        <color indexed="64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 style="medium">
        <color indexed="64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medium">
        <color indexed="64"/>
      </right>
      <top style="double">
        <color rgb="FF000000"/>
      </top>
      <bottom/>
      <diagonal/>
    </border>
    <border>
      <left style="medium">
        <color indexed="64"/>
      </left>
      <right/>
      <top/>
      <bottom style="double">
        <color rgb="FF000000"/>
      </bottom>
      <diagonal/>
    </border>
    <border>
      <left/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 style="double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double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4" borderId="0" applyNumberFormat="0" applyBorder="0" applyAlignment="0" applyProtection="0"/>
  </cellStyleXfs>
  <cellXfs count="607">
    <xf numFmtId="0" fontId="0" fillId="0" borderId="0" xfId="0"/>
    <xf numFmtId="0" fontId="2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shrinkToFit="1"/>
    </xf>
    <xf numFmtId="49" fontId="2" fillId="2" borderId="17" xfId="0" applyNumberFormat="1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textRotation="90" shrinkToFit="1"/>
    </xf>
    <xf numFmtId="0" fontId="2" fillId="2" borderId="19" xfId="0" applyFont="1" applyFill="1" applyBorder="1" applyAlignment="1">
      <alignment horizontal="center" textRotation="90" shrinkToFit="1"/>
    </xf>
    <xf numFmtId="0" fontId="2" fillId="2" borderId="19" xfId="0" applyFont="1" applyFill="1" applyBorder="1" applyAlignment="1">
      <alignment horizontal="center" textRotation="90" wrapText="1"/>
    </xf>
    <xf numFmtId="0" fontId="2" fillId="2" borderId="20" xfId="0" applyFont="1" applyFill="1" applyBorder="1" applyAlignment="1">
      <alignment horizontal="center" textRotation="90" shrinkToFit="1"/>
    </xf>
    <xf numFmtId="0" fontId="2" fillId="2" borderId="21" xfId="0" applyFont="1" applyFill="1" applyBorder="1" applyAlignment="1">
      <alignment horizontal="center" textRotation="90" shrinkToFit="1"/>
    </xf>
    <xf numFmtId="0" fontId="2" fillId="2" borderId="22" xfId="0" applyFont="1" applyFill="1" applyBorder="1" applyAlignment="1">
      <alignment horizontal="center" textRotation="90" shrinkToFit="1"/>
    </xf>
    <xf numFmtId="0" fontId="2" fillId="2" borderId="4" xfId="0" applyFont="1" applyFill="1" applyBorder="1" applyAlignment="1">
      <alignment vertical="center" shrinkToFit="1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shrinkToFit="1"/>
    </xf>
    <xf numFmtId="49" fontId="2" fillId="2" borderId="23" xfId="0" applyNumberFormat="1" applyFont="1" applyFill="1" applyBorder="1" applyAlignment="1">
      <alignment horizontal="center" vertical="center" shrinkToFit="1"/>
    </xf>
    <xf numFmtId="49" fontId="2" fillId="2" borderId="23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shrinkToFit="1"/>
    </xf>
    <xf numFmtId="49" fontId="2" fillId="2" borderId="28" xfId="0" applyNumberFormat="1" applyFont="1" applyFill="1" applyBorder="1" applyAlignment="1">
      <alignment horizontal="center" vertical="center" shrinkToFit="1"/>
    </xf>
    <xf numFmtId="49" fontId="2" fillId="2" borderId="28" xfId="0" applyNumberFormat="1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 shrinkToFit="1"/>
    </xf>
    <xf numFmtId="49" fontId="2" fillId="2" borderId="33" xfId="0" applyNumberFormat="1" applyFont="1" applyFill="1" applyBorder="1" applyAlignment="1">
      <alignment horizontal="center" vertical="center" shrinkToFit="1"/>
    </xf>
    <xf numFmtId="0" fontId="2" fillId="2" borderId="33" xfId="0" applyFont="1" applyFill="1" applyBorder="1" applyAlignment="1">
      <alignment horizontal="center" vertical="center"/>
    </xf>
    <xf numFmtId="49" fontId="2" fillId="2" borderId="33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49" fontId="3" fillId="2" borderId="38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 shrinkToFit="1"/>
    </xf>
    <xf numFmtId="0" fontId="2" fillId="2" borderId="40" xfId="0" applyFont="1" applyFill="1" applyBorder="1" applyAlignment="1">
      <alignment horizontal="center" vertical="center" shrinkToFit="1"/>
    </xf>
    <xf numFmtId="0" fontId="3" fillId="2" borderId="41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 shrinkToFit="1"/>
    </xf>
    <xf numFmtId="49" fontId="2" fillId="2" borderId="42" xfId="0" applyNumberFormat="1" applyFont="1" applyFill="1" applyBorder="1" applyAlignment="1">
      <alignment horizontal="center" vertical="center" shrinkToFit="1"/>
    </xf>
    <xf numFmtId="49" fontId="2" fillId="2" borderId="42" xfId="0" applyNumberFormat="1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49" fontId="3" fillId="2" borderId="46" xfId="0" applyNumberFormat="1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50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 shrinkToFit="1"/>
    </xf>
    <xf numFmtId="49" fontId="2" fillId="2" borderId="26" xfId="0" applyNumberFormat="1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 shrinkToFit="1"/>
    </xf>
    <xf numFmtId="49" fontId="2" fillId="2" borderId="57" xfId="0" applyNumberFormat="1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 shrinkToFit="1"/>
    </xf>
    <xf numFmtId="49" fontId="2" fillId="2" borderId="41" xfId="0" applyNumberFormat="1" applyFont="1" applyFill="1" applyBorder="1" applyAlignment="1">
      <alignment horizontal="center" vertical="center" shrinkToFit="1"/>
    </xf>
    <xf numFmtId="49" fontId="2" fillId="2" borderId="41" xfId="0" applyNumberFormat="1" applyFont="1" applyFill="1" applyBorder="1" applyAlignment="1">
      <alignment horizontal="center" vertical="center"/>
    </xf>
    <xf numFmtId="0" fontId="2" fillId="2" borderId="61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49" fontId="3" fillId="2" borderId="66" xfId="0" applyNumberFormat="1" applyFont="1" applyFill="1" applyBorder="1" applyAlignment="1">
      <alignment horizontal="center" vertical="center"/>
    </xf>
    <xf numFmtId="0" fontId="3" fillId="2" borderId="67" xfId="0" applyFont="1" applyFill="1" applyBorder="1" applyAlignment="1">
      <alignment horizontal="center" vertical="center"/>
    </xf>
    <xf numFmtId="0" fontId="3" fillId="2" borderId="66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68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73" xfId="0" applyFont="1" applyFill="1" applyBorder="1" applyAlignment="1">
      <alignment vertical="center"/>
    </xf>
    <xf numFmtId="0" fontId="2" fillId="2" borderId="38" xfId="0" applyFont="1" applyFill="1" applyBorder="1" applyAlignment="1">
      <alignment vertical="center"/>
    </xf>
    <xf numFmtId="0" fontId="3" fillId="2" borderId="47" xfId="0" applyFont="1" applyFill="1" applyBorder="1" applyAlignment="1">
      <alignment horizontal="left" vertical="center" shrinkToFit="1"/>
    </xf>
    <xf numFmtId="0" fontId="2" fillId="2" borderId="75" xfId="0" applyFont="1" applyFill="1" applyBorder="1" applyAlignment="1">
      <alignment horizontal="left" vertical="center" shrinkToFit="1"/>
    </xf>
    <xf numFmtId="0" fontId="3" fillId="2" borderId="76" xfId="0" applyFont="1" applyFill="1" applyBorder="1" applyAlignment="1">
      <alignment horizontal="left" vertical="center" shrinkToFit="1"/>
    </xf>
    <xf numFmtId="49" fontId="2" fillId="2" borderId="47" xfId="0" applyNumberFormat="1" applyFont="1" applyFill="1" applyBorder="1" applyAlignment="1">
      <alignment horizontal="center" vertical="center" shrinkToFit="1"/>
    </xf>
    <xf numFmtId="0" fontId="2" fillId="2" borderId="47" xfId="0" applyFont="1" applyFill="1" applyBorder="1" applyAlignment="1">
      <alignment horizontal="center" vertical="center" shrinkToFit="1"/>
    </xf>
    <xf numFmtId="0" fontId="3" fillId="2" borderId="73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75" xfId="0" applyFont="1" applyFill="1" applyBorder="1" applyAlignment="1">
      <alignment horizontal="center" vertical="center"/>
    </xf>
    <xf numFmtId="0" fontId="2" fillId="2" borderId="76" xfId="0" applyFont="1" applyFill="1" applyBorder="1" applyAlignment="1">
      <alignment horizontal="center" vertical="center"/>
    </xf>
    <xf numFmtId="49" fontId="3" fillId="3" borderId="17" xfId="0" applyNumberFormat="1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 wrapText="1"/>
    </xf>
    <xf numFmtId="49" fontId="2" fillId="2" borderId="4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/>
    </xf>
    <xf numFmtId="0" fontId="0" fillId="0" borderId="0" xfId="0"/>
    <xf numFmtId="0" fontId="0" fillId="0" borderId="0" xfId="0"/>
    <xf numFmtId="0" fontId="11" fillId="5" borderId="0" xfId="0" applyFont="1" applyFill="1" applyAlignment="1" applyProtection="1">
      <alignment vertical="center"/>
      <protection locked="0"/>
    </xf>
    <xf numFmtId="0" fontId="19" fillId="5" borderId="0" xfId="0" applyFont="1" applyFill="1" applyAlignment="1" applyProtection="1">
      <alignment vertical="center"/>
      <protection locked="0"/>
    </xf>
    <xf numFmtId="0" fontId="20" fillId="2" borderId="4" xfId="0" applyFont="1" applyFill="1" applyBorder="1" applyAlignment="1">
      <alignment horizontal="left" vertical="center"/>
    </xf>
    <xf numFmtId="0" fontId="20" fillId="2" borderId="4" xfId="0" applyFont="1" applyFill="1" applyBorder="1" applyAlignment="1">
      <alignment vertical="center" wrapText="1"/>
    </xf>
    <xf numFmtId="49" fontId="20" fillId="2" borderId="4" xfId="0" applyNumberFormat="1" applyFont="1" applyFill="1" applyBorder="1" applyAlignment="1">
      <alignment vertical="center" wrapText="1"/>
    </xf>
    <xf numFmtId="49" fontId="20" fillId="2" borderId="4" xfId="0" applyNumberFormat="1" applyFont="1" applyFill="1" applyBorder="1" applyAlignment="1">
      <alignment vertical="center"/>
    </xf>
    <xf numFmtId="0" fontId="20" fillId="2" borderId="4" xfId="0" applyFont="1" applyFill="1" applyBorder="1" applyAlignment="1">
      <alignment vertical="center"/>
    </xf>
    <xf numFmtId="0" fontId="22" fillId="0" borderId="0" xfId="0" applyFont="1"/>
    <xf numFmtId="0" fontId="20" fillId="2" borderId="4" xfId="0" applyFont="1" applyFill="1" applyBorder="1" applyAlignment="1">
      <alignment vertical="center" shrinkToFit="1"/>
    </xf>
    <xf numFmtId="0" fontId="23" fillId="2" borderId="17" xfId="0" applyFont="1" applyFill="1" applyBorder="1" applyAlignment="1">
      <alignment horizontal="center" vertical="center"/>
    </xf>
    <xf numFmtId="0" fontId="23" fillId="2" borderId="17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vertical="center" shrinkToFit="1"/>
    </xf>
    <xf numFmtId="0" fontId="20" fillId="2" borderId="4" xfId="0" applyFont="1" applyFill="1" applyBorder="1" applyAlignment="1">
      <alignment horizontal="left" vertical="center" shrinkToFit="1"/>
    </xf>
    <xf numFmtId="49" fontId="20" fillId="2" borderId="28" xfId="0" applyNumberFormat="1" applyFont="1" applyFill="1" applyBorder="1" applyAlignment="1">
      <alignment horizontal="left" vertical="center" shrinkToFit="1"/>
    </xf>
    <xf numFmtId="0" fontId="20" fillId="2" borderId="23" xfId="0" applyFont="1" applyFill="1" applyBorder="1" applyAlignment="1">
      <alignment horizontal="center" vertical="center" shrinkToFit="1"/>
    </xf>
    <xf numFmtId="0" fontId="25" fillId="2" borderId="23" xfId="0" applyFont="1" applyFill="1" applyBorder="1" applyAlignment="1">
      <alignment horizontal="center" vertical="center"/>
    </xf>
    <xf numFmtId="49" fontId="19" fillId="0" borderId="94" xfId="0" applyNumberFormat="1" applyFont="1" applyBorder="1" applyAlignment="1" applyProtection="1">
      <alignment horizontal="center" vertical="center"/>
      <protection locked="0"/>
    </xf>
    <xf numFmtId="49" fontId="19" fillId="0" borderId="94" xfId="0" quotePrefix="1" applyNumberFormat="1" applyFont="1" applyBorder="1" applyAlignment="1" applyProtection="1">
      <alignment horizontal="center" vertical="center"/>
      <protection locked="0"/>
    </xf>
    <xf numFmtId="0" fontId="18" fillId="5" borderId="100" xfId="0" applyFont="1" applyFill="1" applyBorder="1" applyAlignment="1" applyProtection="1">
      <alignment horizontal="center" vertical="center"/>
      <protection locked="0"/>
    </xf>
    <xf numFmtId="0" fontId="19" fillId="5" borderId="110" xfId="0" applyFont="1" applyFill="1" applyBorder="1" applyAlignment="1" applyProtection="1">
      <alignment horizontal="center" vertical="center"/>
      <protection locked="0"/>
    </xf>
    <xf numFmtId="0" fontId="19" fillId="5" borderId="111" xfId="0" applyFont="1" applyFill="1" applyBorder="1" applyAlignment="1" applyProtection="1">
      <alignment horizontal="center" vertical="center"/>
      <protection locked="0"/>
    </xf>
    <xf numFmtId="0" fontId="19" fillId="0" borderId="111" xfId="0" applyFont="1" applyBorder="1" applyAlignment="1" applyProtection="1">
      <alignment horizontal="center" vertical="center"/>
      <protection locked="0"/>
    </xf>
    <xf numFmtId="0" fontId="19" fillId="5" borderId="113" xfId="0" applyFont="1" applyFill="1" applyBorder="1" applyAlignment="1" applyProtection="1">
      <alignment horizontal="center" vertical="center"/>
      <protection locked="0"/>
    </xf>
    <xf numFmtId="0" fontId="19" fillId="0" borderId="110" xfId="0" applyFont="1" applyBorder="1" applyAlignment="1" applyProtection="1">
      <alignment horizontal="center" vertical="center"/>
      <protection locked="0"/>
    </xf>
    <xf numFmtId="0" fontId="19" fillId="0" borderId="114" xfId="0" applyFont="1" applyBorder="1" applyAlignment="1" applyProtection="1">
      <alignment horizontal="center" vertical="center"/>
      <protection locked="0"/>
    </xf>
    <xf numFmtId="0" fontId="26" fillId="0" borderId="115" xfId="1" applyFont="1" applyFill="1" applyBorder="1" applyAlignment="1" applyProtection="1">
      <alignment horizontal="center" vertical="center"/>
      <protection locked="0"/>
    </xf>
    <xf numFmtId="0" fontId="19" fillId="5" borderId="116" xfId="0" applyFont="1" applyFill="1" applyBorder="1" applyAlignment="1" applyProtection="1">
      <alignment vertical="center"/>
      <protection locked="0"/>
    </xf>
    <xf numFmtId="0" fontId="20" fillId="2" borderId="23" xfId="0" applyFont="1" applyFill="1" applyBorder="1" applyAlignment="1">
      <alignment vertical="center"/>
    </xf>
    <xf numFmtId="164" fontId="20" fillId="2" borderId="81" xfId="0" applyNumberFormat="1" applyFont="1" applyFill="1" applyBorder="1" applyAlignment="1">
      <alignment horizontal="center" vertical="center"/>
    </xf>
    <xf numFmtId="2" fontId="20" fillId="2" borderId="23" xfId="0" applyNumberFormat="1" applyFont="1" applyFill="1" applyBorder="1" applyAlignment="1">
      <alignment vertical="center"/>
    </xf>
    <xf numFmtId="0" fontId="20" fillId="0" borderId="28" xfId="0" applyFont="1" applyBorder="1" applyAlignment="1">
      <alignment horizontal="center" vertical="center"/>
    </xf>
    <xf numFmtId="0" fontId="20" fillId="0" borderId="28" xfId="0" applyFont="1" applyBorder="1" applyAlignment="1">
      <alignment horizontal="left" vertical="center" shrinkToFit="1"/>
    </xf>
    <xf numFmtId="49" fontId="20" fillId="0" borderId="28" xfId="0" applyNumberFormat="1" applyFont="1" applyBorder="1" applyAlignment="1">
      <alignment horizontal="left" vertical="center" shrinkToFit="1"/>
    </xf>
    <xf numFmtId="0" fontId="20" fillId="0" borderId="28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/>
    </xf>
    <xf numFmtId="49" fontId="19" fillId="0" borderId="94" xfId="0" applyNumberFormat="1" applyFont="1" applyFill="1" applyBorder="1" applyAlignment="1" applyProtection="1">
      <alignment horizontal="center" vertical="center"/>
      <protection locked="0"/>
    </xf>
    <xf numFmtId="49" fontId="19" fillId="0" borderId="94" xfId="0" quotePrefix="1" applyNumberFormat="1" applyFont="1" applyFill="1" applyBorder="1" applyAlignment="1" applyProtection="1">
      <alignment horizontal="center" vertical="center"/>
      <protection locked="0"/>
    </xf>
    <xf numFmtId="0" fontId="18" fillId="0" borderId="100" xfId="0" applyFont="1" applyFill="1" applyBorder="1" applyAlignment="1" applyProtection="1">
      <alignment horizontal="center" vertical="center"/>
      <protection locked="0"/>
    </xf>
    <xf numFmtId="0" fontId="19" fillId="0" borderId="110" xfId="0" applyFont="1" applyFill="1" applyBorder="1" applyAlignment="1" applyProtection="1">
      <alignment horizontal="center" vertical="center"/>
      <protection locked="0"/>
    </xf>
    <xf numFmtId="0" fontId="19" fillId="0" borderId="111" xfId="0" applyFont="1" applyFill="1" applyBorder="1" applyAlignment="1" applyProtection="1">
      <alignment horizontal="center" vertical="center"/>
      <protection locked="0"/>
    </xf>
    <xf numFmtId="0" fontId="19" fillId="0" borderId="112" xfId="0" applyFont="1" applyFill="1" applyBorder="1" applyAlignment="1" applyProtection="1">
      <alignment horizontal="center" vertical="center"/>
      <protection locked="0"/>
    </xf>
    <xf numFmtId="0" fontId="19" fillId="0" borderId="114" xfId="0" applyFont="1" applyFill="1" applyBorder="1" applyAlignment="1" applyProtection="1">
      <alignment horizontal="center" vertical="center"/>
      <protection locked="0"/>
    </xf>
    <xf numFmtId="0" fontId="19" fillId="0" borderId="116" xfId="0" applyFont="1" applyFill="1" applyBorder="1" applyAlignment="1" applyProtection="1">
      <alignment vertical="center"/>
      <protection locked="0"/>
    </xf>
    <xf numFmtId="0" fontId="20" fillId="0" borderId="28" xfId="0" applyFont="1" applyBorder="1" applyAlignment="1">
      <alignment vertical="center"/>
    </xf>
    <xf numFmtId="164" fontId="20" fillId="0" borderId="81" xfId="0" applyNumberFormat="1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 shrinkToFit="1"/>
    </xf>
    <xf numFmtId="0" fontId="19" fillId="0" borderId="117" xfId="0" applyFont="1" applyFill="1" applyBorder="1" applyAlignment="1" applyProtection="1">
      <alignment horizontal="center" vertical="center"/>
      <protection locked="0"/>
    </xf>
    <xf numFmtId="0" fontId="26" fillId="0" borderId="118" xfId="1" applyFont="1" applyFill="1" applyBorder="1" applyAlignment="1" applyProtection="1">
      <alignment horizontal="center" vertical="center"/>
      <protection locked="0"/>
    </xf>
    <xf numFmtId="0" fontId="19" fillId="0" borderId="114" xfId="0" applyFont="1" applyFill="1" applyBorder="1" applyAlignment="1" applyProtection="1">
      <alignment vertical="center"/>
      <protection locked="0"/>
    </xf>
    <xf numFmtId="0" fontId="27" fillId="0" borderId="95" xfId="0" applyFont="1" applyBorder="1" applyAlignment="1" applyProtection="1">
      <alignment horizontal="left" vertical="center" wrapText="1" shrinkToFit="1"/>
      <protection locked="0"/>
    </xf>
    <xf numFmtId="49" fontId="27" fillId="0" borderId="95" xfId="0" applyNumberFormat="1" applyFont="1" applyBorder="1" applyAlignment="1" applyProtection="1">
      <alignment horizontal="left" vertical="center" wrapText="1" shrinkToFit="1"/>
      <protection locked="0"/>
    </xf>
    <xf numFmtId="49" fontId="19" fillId="0" borderId="95" xfId="0" applyNumberFormat="1" applyFont="1" applyFill="1" applyBorder="1" applyAlignment="1" applyProtection="1">
      <alignment horizontal="center" vertical="center"/>
      <protection locked="0"/>
    </xf>
    <xf numFmtId="0" fontId="19" fillId="0" borderId="119" xfId="0" applyFont="1" applyFill="1" applyBorder="1" applyAlignment="1" applyProtection="1">
      <alignment horizontal="center" vertical="center"/>
      <protection locked="0"/>
    </xf>
    <xf numFmtId="0" fontId="19" fillId="0" borderId="120" xfId="0" applyFont="1" applyFill="1" applyBorder="1" applyAlignment="1" applyProtection="1">
      <alignment horizontal="center" vertical="center"/>
      <protection locked="0"/>
    </xf>
    <xf numFmtId="0" fontId="26" fillId="0" borderId="121" xfId="1" applyFont="1" applyFill="1" applyBorder="1" applyAlignment="1" applyProtection="1">
      <alignment horizontal="center" vertical="center"/>
      <protection locked="0"/>
    </xf>
    <xf numFmtId="0" fontId="20" fillId="0" borderId="33" xfId="0" applyFont="1" applyBorder="1" applyAlignment="1">
      <alignment horizontal="left" vertical="center" shrinkToFit="1"/>
    </xf>
    <xf numFmtId="49" fontId="20" fillId="0" borderId="33" xfId="0" applyNumberFormat="1" applyFont="1" applyBorder="1" applyAlignment="1">
      <alignment horizontal="left" vertical="center" shrinkToFit="1"/>
    </xf>
    <xf numFmtId="0" fontId="20" fillId="0" borderId="23" xfId="0" applyFont="1" applyBorder="1" applyAlignment="1">
      <alignment horizontal="center" vertical="center" shrinkToFit="1"/>
    </xf>
    <xf numFmtId="0" fontId="19" fillId="0" borderId="111" xfId="0" applyFont="1" applyFill="1" applyBorder="1" applyAlignment="1" applyProtection="1">
      <alignment vertical="center"/>
      <protection locked="0"/>
    </xf>
    <xf numFmtId="0" fontId="19" fillId="0" borderId="122" xfId="0" applyFont="1" applyFill="1" applyBorder="1" applyAlignment="1" applyProtection="1">
      <alignment horizontal="center" vertical="center"/>
      <protection locked="0"/>
    </xf>
    <xf numFmtId="0" fontId="20" fillId="0" borderId="23" xfId="0" applyFont="1" applyBorder="1" applyAlignment="1">
      <alignment vertical="center"/>
    </xf>
    <xf numFmtId="49" fontId="19" fillId="0" borderId="95" xfId="0" quotePrefix="1" applyNumberFormat="1" applyFont="1" applyFill="1" applyBorder="1" applyAlignment="1" applyProtection="1">
      <alignment horizontal="center" vertical="center"/>
      <protection locked="0"/>
    </xf>
    <xf numFmtId="0" fontId="20" fillId="0" borderId="30" xfId="0" applyFont="1" applyBorder="1" applyAlignment="1">
      <alignment horizontal="left" vertical="center" shrinkToFit="1"/>
    </xf>
    <xf numFmtId="49" fontId="20" fillId="0" borderId="82" xfId="0" applyNumberFormat="1" applyFont="1" applyBorder="1" applyAlignment="1">
      <alignment horizontal="left" vertical="center" shrinkToFit="1"/>
    </xf>
    <xf numFmtId="0" fontId="20" fillId="0" borderId="33" xfId="0" applyFont="1" applyBorder="1" applyAlignment="1">
      <alignment vertical="center"/>
    </xf>
    <xf numFmtId="0" fontId="20" fillId="0" borderId="4" xfId="0" applyFont="1" applyBorder="1" applyAlignment="1">
      <alignment horizontal="left" vertical="center" shrinkToFit="1"/>
    </xf>
    <xf numFmtId="49" fontId="25" fillId="0" borderId="38" xfId="0" applyNumberFormat="1" applyFont="1" applyBorder="1" applyAlignment="1">
      <alignment horizontal="center" vertical="center" wrapText="1"/>
    </xf>
    <xf numFmtId="1" fontId="25" fillId="0" borderId="17" xfId="0" applyNumberFormat="1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8" fillId="0" borderId="98" xfId="0" applyFont="1" applyFill="1" applyBorder="1" applyAlignment="1" applyProtection="1">
      <alignment horizontal="center" vertical="center"/>
      <protection locked="0"/>
    </xf>
    <xf numFmtId="0" fontId="18" fillId="0" borderId="106" xfId="0" applyFont="1" applyFill="1" applyBorder="1" applyAlignment="1" applyProtection="1">
      <alignment horizontal="center" vertical="center"/>
      <protection locked="0"/>
    </xf>
    <xf numFmtId="0" fontId="18" fillId="0" borderId="97" xfId="0" applyFont="1" applyFill="1" applyBorder="1" applyAlignment="1" applyProtection="1">
      <alignment horizontal="center" vertical="center"/>
      <protection locked="0"/>
    </xf>
    <xf numFmtId="0" fontId="18" fillId="0" borderId="107" xfId="0" applyFont="1" applyFill="1" applyBorder="1" applyAlignment="1" applyProtection="1">
      <alignment horizontal="center" vertical="center"/>
      <protection locked="0"/>
    </xf>
    <xf numFmtId="0" fontId="18" fillId="0" borderId="107" xfId="0" quotePrefix="1" applyFont="1" applyFill="1" applyBorder="1" applyAlignment="1" applyProtection="1">
      <alignment horizontal="center" vertical="center"/>
      <protection locked="0"/>
    </xf>
    <xf numFmtId="164" fontId="25" fillId="0" borderId="17" xfId="0" applyNumberFormat="1" applyFont="1" applyBorder="1" applyAlignment="1">
      <alignment horizontal="center" vertical="center"/>
    </xf>
    <xf numFmtId="0" fontId="25" fillId="2" borderId="4" xfId="0" applyFont="1" applyFill="1" applyBorder="1" applyAlignment="1">
      <alignment vertical="center"/>
    </xf>
    <xf numFmtId="0" fontId="20" fillId="0" borderId="23" xfId="0" applyFont="1" applyBorder="1" applyAlignment="1">
      <alignment horizontal="center" vertical="center"/>
    </xf>
    <xf numFmtId="49" fontId="19" fillId="0" borderId="94" xfId="0" applyNumberFormat="1" applyFont="1" applyBorder="1" applyAlignment="1" applyProtection="1">
      <alignment horizontal="left" vertical="center" wrapText="1" shrinkToFit="1"/>
      <protection locked="0"/>
    </xf>
    <xf numFmtId="0" fontId="20" fillId="0" borderId="56" xfId="0" applyFont="1" applyBorder="1" applyAlignment="1">
      <alignment horizontal="center" vertical="center"/>
    </xf>
    <xf numFmtId="49" fontId="19" fillId="0" borderId="100" xfId="0" applyNumberFormat="1" applyFont="1" applyFill="1" applyBorder="1" applyAlignment="1" applyProtection="1">
      <alignment horizontal="center" vertical="center"/>
      <protection locked="0"/>
    </xf>
    <xf numFmtId="0" fontId="19" fillId="0" borderId="126" xfId="0" applyFont="1" applyFill="1" applyBorder="1" applyAlignment="1" applyProtection="1">
      <alignment horizontal="center" vertical="center"/>
      <protection locked="0"/>
    </xf>
    <xf numFmtId="0" fontId="19" fillId="0" borderId="113" xfId="0" applyFont="1" applyFill="1" applyBorder="1" applyAlignment="1" applyProtection="1">
      <alignment horizontal="center" vertical="center"/>
      <protection locked="0"/>
    </xf>
    <xf numFmtId="0" fontId="19" fillId="0" borderId="116" xfId="0" applyFont="1" applyFill="1" applyBorder="1" applyAlignment="1" applyProtection="1">
      <alignment horizontal="center" vertical="center"/>
      <protection locked="0"/>
    </xf>
    <xf numFmtId="0" fontId="20" fillId="0" borderId="24" xfId="0" applyFont="1" applyBorder="1" applyAlignment="1">
      <alignment vertical="center"/>
    </xf>
    <xf numFmtId="164" fontId="20" fillId="0" borderId="83" xfId="0" applyNumberFormat="1" applyFont="1" applyBorder="1" applyAlignment="1">
      <alignment horizontal="center" vertical="center"/>
    </xf>
    <xf numFmtId="0" fontId="20" fillId="0" borderId="43" xfId="0" applyFont="1" applyBorder="1" applyAlignment="1">
      <alignment horizontal="left" vertical="center" shrinkToFit="1"/>
    </xf>
    <xf numFmtId="49" fontId="20" fillId="0" borderId="42" xfId="0" applyNumberFormat="1" applyFont="1" applyBorder="1" applyAlignment="1">
      <alignment horizontal="left" vertical="center" shrinkToFit="1"/>
    </xf>
    <xf numFmtId="0" fontId="20" fillId="0" borderId="60" xfId="0" applyFont="1" applyBorder="1" applyAlignment="1">
      <alignment horizontal="center" vertical="center"/>
    </xf>
    <xf numFmtId="0" fontId="20" fillId="0" borderId="29" xfId="0" applyFont="1" applyBorder="1" applyAlignment="1">
      <alignment vertical="center"/>
    </xf>
    <xf numFmtId="0" fontId="29" fillId="0" borderId="84" xfId="0" applyFont="1" applyBorder="1" applyAlignment="1">
      <alignment horizontal="center" vertical="center"/>
    </xf>
    <xf numFmtId="0" fontId="25" fillId="0" borderId="47" xfId="0" applyFont="1" applyBorder="1" applyAlignment="1">
      <alignment horizontal="center" vertical="center"/>
    </xf>
    <xf numFmtId="0" fontId="18" fillId="0" borderId="127" xfId="0" applyFont="1" applyFill="1" applyBorder="1" applyAlignment="1" applyProtection="1">
      <alignment horizontal="center" vertical="center"/>
      <protection locked="0"/>
    </xf>
    <xf numFmtId="0" fontId="18" fillId="0" borderId="128" xfId="0" applyFont="1" applyFill="1" applyBorder="1" applyAlignment="1" applyProtection="1">
      <alignment horizontal="center" vertical="center"/>
      <protection locked="0"/>
    </xf>
    <xf numFmtId="0" fontId="18" fillId="0" borderId="129" xfId="0" applyFont="1" applyFill="1" applyBorder="1" applyAlignment="1" applyProtection="1">
      <alignment horizontal="center" vertical="center"/>
      <protection locked="0"/>
    </xf>
    <xf numFmtId="0" fontId="18" fillId="0" borderId="129" xfId="0" quotePrefix="1" applyFont="1" applyFill="1" applyBorder="1" applyAlignment="1" applyProtection="1">
      <alignment horizontal="center" vertical="center"/>
      <protection locked="0"/>
    </xf>
    <xf numFmtId="164" fontId="25" fillId="0" borderId="20" xfId="0" applyNumberFormat="1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49" fontId="20" fillId="0" borderId="85" xfId="0" applyNumberFormat="1" applyFont="1" applyBorder="1" applyAlignment="1">
      <alignment horizontal="left" vertical="center" shrinkToFit="1"/>
    </xf>
    <xf numFmtId="0" fontId="25" fillId="0" borderId="23" xfId="0" applyFont="1" applyBorder="1" applyAlignment="1">
      <alignment horizontal="center" vertical="center"/>
    </xf>
    <xf numFmtId="49" fontId="19" fillId="0" borderId="104" xfId="0" applyNumberFormat="1" applyFont="1" applyFill="1" applyBorder="1" applyAlignment="1" applyProtection="1">
      <alignment horizontal="center" vertical="center"/>
      <protection locked="0"/>
    </xf>
    <xf numFmtId="0" fontId="19" fillId="0" borderId="130" xfId="0" applyFont="1" applyFill="1" applyBorder="1" applyAlignment="1" applyProtection="1">
      <alignment horizontal="center" vertical="center"/>
      <protection locked="0"/>
    </xf>
    <xf numFmtId="0" fontId="19" fillId="0" borderId="131" xfId="0" applyFont="1" applyFill="1" applyBorder="1" applyAlignment="1" applyProtection="1">
      <alignment horizontal="center" vertical="center"/>
      <protection locked="0"/>
    </xf>
    <xf numFmtId="0" fontId="19" fillId="0" borderId="116" xfId="0" quotePrefix="1" applyFont="1" applyFill="1" applyBorder="1" applyAlignment="1" applyProtection="1">
      <alignment horizontal="center" vertical="center"/>
      <protection locked="0"/>
    </xf>
    <xf numFmtId="0" fontId="20" fillId="0" borderId="56" xfId="0" applyFont="1" applyBorder="1" applyAlignment="1">
      <alignment vertical="center"/>
    </xf>
    <xf numFmtId="49" fontId="19" fillId="0" borderId="105" xfId="0" applyNumberFormat="1" applyFont="1" applyFill="1" applyBorder="1" applyAlignment="1" applyProtection="1">
      <alignment horizontal="center" vertical="center"/>
      <protection locked="0"/>
    </xf>
    <xf numFmtId="0" fontId="19" fillId="0" borderId="132" xfId="0" applyFont="1" applyFill="1" applyBorder="1" applyAlignment="1" applyProtection="1">
      <alignment horizontal="center" vertical="center"/>
      <protection locked="0"/>
    </xf>
    <xf numFmtId="0" fontId="19" fillId="0" borderId="133" xfId="0" applyFont="1" applyFill="1" applyBorder="1" applyAlignment="1" applyProtection="1">
      <alignment horizontal="center" vertical="center"/>
      <protection locked="0"/>
    </xf>
    <xf numFmtId="0" fontId="19" fillId="0" borderId="134" xfId="0" applyFont="1" applyFill="1" applyBorder="1" applyAlignment="1" applyProtection="1">
      <alignment horizontal="center" vertical="center"/>
      <protection locked="0"/>
    </xf>
    <xf numFmtId="0" fontId="20" fillId="0" borderId="60" xfId="0" applyFont="1" applyBorder="1" applyAlignment="1">
      <alignment vertical="center"/>
    </xf>
    <xf numFmtId="0" fontId="25" fillId="0" borderId="14" xfId="0" applyFont="1" applyBorder="1" applyAlignment="1">
      <alignment horizontal="center" vertical="center"/>
    </xf>
    <xf numFmtId="49" fontId="19" fillId="0" borderId="102" xfId="0" applyNumberFormat="1" applyFont="1" applyFill="1" applyBorder="1" applyAlignment="1" applyProtection="1">
      <alignment horizontal="center" vertical="center"/>
      <protection locked="0"/>
    </xf>
    <xf numFmtId="0" fontId="19" fillId="0" borderId="135" xfId="0" applyFont="1" applyFill="1" applyBorder="1" applyAlignment="1" applyProtection="1">
      <alignment horizontal="center" vertical="center"/>
      <protection locked="0"/>
    </xf>
    <xf numFmtId="0" fontId="19" fillId="0" borderId="136" xfId="0" applyFont="1" applyFill="1" applyBorder="1" applyAlignment="1" applyProtection="1">
      <alignment horizontal="center" vertical="center"/>
      <protection locked="0"/>
    </xf>
    <xf numFmtId="0" fontId="19" fillId="0" borderId="137" xfId="0" applyFont="1" applyFill="1" applyBorder="1" applyAlignment="1" applyProtection="1">
      <alignment horizontal="center" vertical="center"/>
      <protection locked="0"/>
    </xf>
    <xf numFmtId="0" fontId="19" fillId="0" borderId="137" xfId="0" quotePrefix="1" applyFont="1" applyFill="1" applyBorder="1" applyAlignment="1" applyProtection="1">
      <alignment horizontal="center" vertical="center"/>
      <protection locked="0"/>
    </xf>
    <xf numFmtId="0" fontId="20" fillId="0" borderId="64" xfId="0" applyFont="1" applyBorder="1" applyAlignment="1">
      <alignment vertical="center"/>
    </xf>
    <xf numFmtId="164" fontId="20" fillId="0" borderId="86" xfId="0" applyNumberFormat="1" applyFont="1" applyBorder="1" applyAlignment="1">
      <alignment horizontal="center" vertical="center"/>
    </xf>
    <xf numFmtId="0" fontId="19" fillId="0" borderId="114" xfId="0" quotePrefix="1" applyFont="1" applyFill="1" applyBorder="1" applyAlignment="1" applyProtection="1">
      <alignment horizontal="center" vertical="center"/>
      <protection locked="0"/>
    </xf>
    <xf numFmtId="164" fontId="20" fillId="0" borderId="87" xfId="0" applyNumberFormat="1" applyFont="1" applyBorder="1" applyAlignment="1">
      <alignment horizontal="center" vertical="center"/>
    </xf>
    <xf numFmtId="49" fontId="25" fillId="0" borderId="66" xfId="0" applyNumberFormat="1" applyFont="1" applyBorder="1" applyAlignment="1">
      <alignment horizontal="center" vertical="center" wrapText="1"/>
    </xf>
    <xf numFmtId="0" fontId="25" fillId="0" borderId="67" xfId="0" applyFont="1" applyBorder="1" applyAlignment="1">
      <alignment horizontal="center" vertical="center"/>
    </xf>
    <xf numFmtId="0" fontId="18" fillId="0" borderId="138" xfId="0" applyFont="1" applyFill="1" applyBorder="1" applyAlignment="1" applyProtection="1">
      <alignment horizontal="center" vertical="center"/>
      <protection locked="0"/>
    </xf>
    <xf numFmtId="0" fontId="18" fillId="0" borderId="109" xfId="0" applyFont="1" applyFill="1" applyBorder="1" applyAlignment="1" applyProtection="1">
      <alignment horizontal="center" vertical="center"/>
      <protection locked="0"/>
    </xf>
    <xf numFmtId="0" fontId="18" fillId="0" borderId="139" xfId="0" applyFont="1" applyFill="1" applyBorder="1" applyAlignment="1" applyProtection="1">
      <alignment horizontal="center" vertical="center"/>
      <protection locked="0"/>
    </xf>
    <xf numFmtId="0" fontId="18" fillId="0" borderId="108" xfId="0" applyFont="1" applyFill="1" applyBorder="1" applyAlignment="1" applyProtection="1">
      <alignment horizontal="center" vertical="center"/>
      <protection locked="0"/>
    </xf>
    <xf numFmtId="164" fontId="25" fillId="0" borderId="67" xfId="0" applyNumberFormat="1" applyFont="1" applyBorder="1" applyAlignment="1">
      <alignment horizontal="center" vertical="center"/>
    </xf>
    <xf numFmtId="0" fontId="20" fillId="0" borderId="82" xfId="0" applyFont="1" applyBorder="1" applyAlignment="1">
      <alignment horizontal="left" vertical="center" shrinkToFit="1"/>
    </xf>
    <xf numFmtId="0" fontId="20" fillId="0" borderId="33" xfId="0" applyFont="1" applyBorder="1" applyAlignment="1">
      <alignment horizontal="center" vertical="center"/>
    </xf>
    <xf numFmtId="164" fontId="20" fillId="0" borderId="88" xfId="0" applyNumberFormat="1" applyFont="1" applyBorder="1" applyAlignment="1">
      <alignment horizontal="center" vertical="center"/>
    </xf>
    <xf numFmtId="164" fontId="20" fillId="0" borderId="89" xfId="0" applyNumberFormat="1" applyFont="1" applyBorder="1" applyAlignment="1">
      <alignment horizontal="center" vertical="center"/>
    </xf>
    <xf numFmtId="0" fontId="20" fillId="0" borderId="90" xfId="0" applyFont="1" applyBorder="1" applyAlignment="1">
      <alignment horizontal="left" vertical="center" shrinkToFit="1"/>
    </xf>
    <xf numFmtId="0" fontId="20" fillId="0" borderId="91" xfId="0" applyFont="1" applyBorder="1" applyAlignment="1">
      <alignment horizontal="left" vertical="center" shrinkToFit="1"/>
    </xf>
    <xf numFmtId="0" fontId="19" fillId="0" borderId="140" xfId="0" applyFont="1" applyFill="1" applyBorder="1" applyAlignment="1" applyProtection="1">
      <alignment horizontal="center" vertical="center"/>
      <protection locked="0"/>
    </xf>
    <xf numFmtId="0" fontId="19" fillId="0" borderId="141" xfId="0" applyFont="1" applyFill="1" applyBorder="1" applyAlignment="1" applyProtection="1">
      <alignment horizontal="center" vertical="center"/>
      <protection locked="0"/>
    </xf>
    <xf numFmtId="164" fontId="20" fillId="0" borderId="92" xfId="0" applyNumberFormat="1" applyFont="1" applyBorder="1" applyAlignment="1">
      <alignment horizontal="center" vertical="center"/>
    </xf>
    <xf numFmtId="0" fontId="32" fillId="0" borderId="38" xfId="0" applyFont="1" applyBorder="1"/>
    <xf numFmtId="0" fontId="19" fillId="0" borderId="102" xfId="0" applyFont="1" applyFill="1" applyBorder="1" applyAlignment="1" applyProtection="1">
      <alignment horizontal="center" vertical="center"/>
      <protection locked="0"/>
    </xf>
    <xf numFmtId="0" fontId="19" fillId="0" borderId="94" xfId="0" applyFont="1" applyFill="1" applyBorder="1" applyAlignment="1" applyProtection="1">
      <alignment horizontal="center" vertical="center"/>
      <protection locked="0"/>
    </xf>
    <xf numFmtId="49" fontId="19" fillId="0" borderId="96" xfId="0" applyNumberFormat="1" applyFont="1" applyBorder="1" applyAlignment="1" applyProtection="1">
      <alignment horizontal="left" vertical="center" wrapText="1" shrinkToFit="1"/>
      <protection locked="0"/>
    </xf>
    <xf numFmtId="0" fontId="25" fillId="0" borderId="33" xfId="0" applyFont="1" applyBorder="1" applyAlignment="1">
      <alignment horizontal="center" vertical="center"/>
    </xf>
    <xf numFmtId="0" fontId="19" fillId="0" borderId="96" xfId="0" applyFont="1" applyFill="1" applyBorder="1" applyAlignment="1" applyProtection="1">
      <alignment horizontal="center" vertical="center"/>
      <protection locked="0"/>
    </xf>
    <xf numFmtId="0" fontId="19" fillId="0" borderId="120" xfId="0" quotePrefix="1" applyFont="1" applyFill="1" applyBorder="1" applyAlignment="1" applyProtection="1">
      <alignment horizontal="center" vertical="center"/>
      <protection locked="0"/>
    </xf>
    <xf numFmtId="0" fontId="20" fillId="0" borderId="93" xfId="0" applyFont="1" applyBorder="1" applyAlignment="1">
      <alignment horizontal="center"/>
    </xf>
    <xf numFmtId="164" fontId="20" fillId="0" borderId="93" xfId="0" applyNumberFormat="1" applyFont="1" applyBorder="1" applyAlignment="1">
      <alignment horizontal="center"/>
    </xf>
    <xf numFmtId="49" fontId="33" fillId="0" borderId="85" xfId="0" applyNumberFormat="1" applyFont="1" applyBorder="1" applyAlignment="1">
      <alignment horizontal="left" vertical="center" shrinkToFit="1"/>
    </xf>
    <xf numFmtId="0" fontId="33" fillId="0" borderId="91" xfId="0" applyFont="1" applyBorder="1" applyAlignment="1">
      <alignment horizontal="left" vertical="center" shrinkToFit="1"/>
    </xf>
    <xf numFmtId="49" fontId="33" fillId="0" borderId="28" xfId="0" applyNumberFormat="1" applyFont="1" applyBorder="1" applyAlignment="1">
      <alignment horizontal="left" vertical="center" shrinkToFit="1"/>
    </xf>
    <xf numFmtId="0" fontId="33" fillId="0" borderId="90" xfId="0" applyFont="1" applyBorder="1" applyAlignment="1">
      <alignment horizontal="left" vertical="center" shrinkToFit="1"/>
    </xf>
    <xf numFmtId="0" fontId="34" fillId="0" borderId="90" xfId="0" applyFont="1" applyBorder="1" applyAlignment="1">
      <alignment horizontal="left" vertical="center" shrinkToFit="1"/>
    </xf>
    <xf numFmtId="0" fontId="33" fillId="0" borderId="43" xfId="0" applyFont="1" applyBorder="1" applyAlignment="1">
      <alignment horizontal="left" vertical="center" shrinkToFit="1"/>
    </xf>
    <xf numFmtId="49" fontId="33" fillId="0" borderId="42" xfId="0" applyNumberFormat="1" applyFont="1" applyBorder="1" applyAlignment="1">
      <alignment horizontal="left" vertical="center" shrinkToFit="1"/>
    </xf>
    <xf numFmtId="0" fontId="33" fillId="0" borderId="82" xfId="0" applyFont="1" applyBorder="1" applyAlignment="1">
      <alignment horizontal="left" vertical="center" shrinkToFit="1"/>
    </xf>
    <xf numFmtId="49" fontId="33" fillId="0" borderId="33" xfId="0" applyNumberFormat="1" applyFont="1" applyBorder="1" applyAlignment="1">
      <alignment horizontal="left" vertical="center" shrinkToFit="1"/>
    </xf>
    <xf numFmtId="0" fontId="20" fillId="0" borderId="85" xfId="0" applyFont="1" applyBorder="1" applyAlignment="1">
      <alignment horizontal="center" vertical="center" shrinkToFit="1"/>
    </xf>
    <xf numFmtId="49" fontId="20" fillId="0" borderId="23" xfId="0" applyNumberFormat="1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0" fillId="0" borderId="24" xfId="0" applyFont="1" applyFill="1" applyBorder="1" applyAlignment="1">
      <alignment horizontal="center" vertical="center"/>
    </xf>
    <xf numFmtId="0" fontId="20" fillId="0" borderId="25" xfId="0" applyFont="1" applyFill="1" applyBorder="1" applyAlignment="1">
      <alignment horizontal="center" vertical="center"/>
    </xf>
    <xf numFmtId="0" fontId="20" fillId="0" borderId="27" xfId="0" applyFont="1" applyFill="1" applyBorder="1" applyAlignment="1">
      <alignment horizontal="center" vertical="center"/>
    </xf>
    <xf numFmtId="0" fontId="20" fillId="2" borderId="28" xfId="0" applyFont="1" applyFill="1" applyBorder="1" applyAlignment="1">
      <alignment horizontal="center" vertical="center"/>
    </xf>
    <xf numFmtId="0" fontId="20" fillId="2" borderId="28" xfId="0" applyFont="1" applyFill="1" applyBorder="1" applyAlignment="1">
      <alignment horizontal="center" vertical="center" shrinkToFit="1"/>
    </xf>
    <xf numFmtId="0" fontId="25" fillId="2" borderId="28" xfId="0" applyFont="1" applyFill="1" applyBorder="1" applyAlignment="1">
      <alignment horizontal="center" vertical="center"/>
    </xf>
    <xf numFmtId="49" fontId="20" fillId="0" borderId="28" xfId="0" applyNumberFormat="1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0" fontId="20" fillId="0" borderId="32" xfId="0" applyFont="1" applyFill="1" applyBorder="1" applyAlignment="1">
      <alignment horizontal="center" vertical="center"/>
    </xf>
    <xf numFmtId="164" fontId="20" fillId="2" borderId="83" xfId="0" applyNumberFormat="1" applyFont="1" applyFill="1" applyBorder="1" applyAlignment="1">
      <alignment horizontal="center" vertical="center"/>
    </xf>
    <xf numFmtId="0" fontId="20" fillId="2" borderId="28" xfId="0" applyFont="1" applyFill="1" applyBorder="1" applyAlignment="1">
      <alignment vertical="center"/>
    </xf>
    <xf numFmtId="49" fontId="33" fillId="2" borderId="28" xfId="0" applyNumberFormat="1" applyFont="1" applyFill="1" applyBorder="1" applyAlignment="1">
      <alignment horizontal="left" vertical="center" shrinkToFit="1"/>
    </xf>
    <xf numFmtId="164" fontId="20" fillId="2" borderId="89" xfId="0" applyNumberFormat="1" applyFont="1" applyFill="1" applyBorder="1" applyAlignment="1">
      <alignment horizontal="center" vertical="center"/>
    </xf>
    <xf numFmtId="0" fontId="33" fillId="2" borderId="91" xfId="0" applyFont="1" applyFill="1" applyBorder="1" applyAlignment="1">
      <alignment horizontal="left" vertical="center" shrinkToFit="1"/>
    </xf>
    <xf numFmtId="49" fontId="25" fillId="2" borderId="38" xfId="0" applyNumberFormat="1" applyFont="1" applyFill="1" applyBorder="1" applyAlignment="1">
      <alignment horizontal="center" vertical="center" wrapText="1"/>
    </xf>
    <xf numFmtId="0" fontId="25" fillId="2" borderId="17" xfId="0" applyFont="1" applyFill="1" applyBorder="1" applyAlignment="1">
      <alignment horizontal="center" vertical="center"/>
    </xf>
    <xf numFmtId="0" fontId="25" fillId="2" borderId="14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25" fillId="0" borderId="18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20" xfId="0" applyFont="1" applyFill="1" applyBorder="1" applyAlignment="1">
      <alignment horizontal="center" vertical="center"/>
    </xf>
    <xf numFmtId="0" fontId="25" fillId="2" borderId="20" xfId="0" applyFont="1" applyFill="1" applyBorder="1" applyAlignment="1">
      <alignment horizontal="center" vertical="center"/>
    </xf>
    <xf numFmtId="164" fontId="25" fillId="2" borderId="20" xfId="0" applyNumberFormat="1" applyFont="1" applyFill="1" applyBorder="1" applyAlignment="1">
      <alignment horizontal="center" vertical="center"/>
    </xf>
    <xf numFmtId="0" fontId="20" fillId="2" borderId="85" xfId="0" applyFont="1" applyFill="1" applyBorder="1" applyAlignment="1">
      <alignment horizontal="center" vertical="center"/>
    </xf>
    <xf numFmtId="0" fontId="33" fillId="2" borderId="90" xfId="0" applyFont="1" applyFill="1" applyBorder="1" applyAlignment="1">
      <alignment horizontal="left" vertical="center" shrinkToFit="1"/>
    </xf>
    <xf numFmtId="49" fontId="33" fillId="2" borderId="85" xfId="0" applyNumberFormat="1" applyFont="1" applyFill="1" applyBorder="1" applyAlignment="1">
      <alignment horizontal="left" vertical="center" shrinkToFit="1"/>
    </xf>
    <xf numFmtId="0" fontId="25" fillId="2" borderId="85" xfId="0" applyFont="1" applyFill="1" applyBorder="1" applyAlignment="1">
      <alignment horizontal="center" vertical="center"/>
    </xf>
    <xf numFmtId="49" fontId="20" fillId="0" borderId="85" xfId="0" applyNumberFormat="1" applyFont="1" applyFill="1" applyBorder="1" applyAlignment="1">
      <alignment horizontal="center" vertical="center"/>
    </xf>
    <xf numFmtId="0" fontId="20" fillId="0" borderId="61" xfId="0" applyFont="1" applyFill="1" applyBorder="1" applyAlignment="1">
      <alignment horizontal="center" vertical="center"/>
    </xf>
    <xf numFmtId="0" fontId="20" fillId="0" borderId="62" xfId="0" applyFont="1" applyFill="1" applyBorder="1" applyAlignment="1">
      <alignment horizontal="center" vertical="center"/>
    </xf>
    <xf numFmtId="0" fontId="20" fillId="0" borderId="63" xfId="0" applyFont="1" applyFill="1" applyBorder="1" applyAlignment="1">
      <alignment horizontal="center" vertical="center"/>
    </xf>
    <xf numFmtId="0" fontId="20" fillId="2" borderId="85" xfId="0" applyFont="1" applyFill="1" applyBorder="1" applyAlignment="1">
      <alignment horizontal="center" vertical="center" shrinkToFit="1"/>
    </xf>
    <xf numFmtId="0" fontId="33" fillId="2" borderId="43" xfId="0" applyFont="1" applyFill="1" applyBorder="1" applyAlignment="1">
      <alignment horizontal="left" vertical="center" shrinkToFit="1"/>
    </xf>
    <xf numFmtId="49" fontId="33" fillId="2" borderId="42" xfId="0" applyNumberFormat="1" applyFont="1" applyFill="1" applyBorder="1" applyAlignment="1">
      <alignment horizontal="left" vertical="center" shrinkToFit="1"/>
    </xf>
    <xf numFmtId="49" fontId="20" fillId="2" borderId="85" xfId="0" applyNumberFormat="1" applyFont="1" applyFill="1" applyBorder="1" applyAlignment="1">
      <alignment horizontal="center" vertical="center"/>
    </xf>
    <xf numFmtId="0" fontId="20" fillId="2" borderId="61" xfId="0" applyFont="1" applyFill="1" applyBorder="1" applyAlignment="1">
      <alignment horizontal="center" vertical="center"/>
    </xf>
    <xf numFmtId="0" fontId="20" fillId="2" borderId="62" xfId="0" applyFont="1" applyFill="1" applyBorder="1" applyAlignment="1">
      <alignment horizontal="center" vertical="center"/>
    </xf>
    <xf numFmtId="0" fontId="20" fillId="2" borderId="63" xfId="0" applyFont="1" applyFill="1" applyBorder="1" applyAlignment="1">
      <alignment horizontal="center" vertical="center"/>
    </xf>
    <xf numFmtId="49" fontId="25" fillId="2" borderId="66" xfId="0" applyNumberFormat="1" applyFont="1" applyFill="1" applyBorder="1" applyAlignment="1">
      <alignment horizontal="center" vertical="center" wrapText="1"/>
    </xf>
    <xf numFmtId="49" fontId="25" fillId="2" borderId="67" xfId="0" applyNumberFormat="1" applyFont="1" applyFill="1" applyBorder="1" applyAlignment="1">
      <alignment horizontal="center" vertical="center"/>
    </xf>
    <xf numFmtId="0" fontId="25" fillId="2" borderId="67" xfId="0" applyFont="1" applyFill="1" applyBorder="1" applyAlignment="1">
      <alignment horizontal="center" vertical="center"/>
    </xf>
    <xf numFmtId="164" fontId="25" fillId="2" borderId="67" xfId="0" applyNumberFormat="1" applyFont="1" applyFill="1" applyBorder="1" applyAlignment="1">
      <alignment horizontal="center" vertical="center"/>
    </xf>
    <xf numFmtId="49" fontId="20" fillId="2" borderId="28" xfId="0" applyNumberFormat="1" applyFont="1" applyFill="1" applyBorder="1" applyAlignment="1">
      <alignment horizontal="center" vertical="center"/>
    </xf>
    <xf numFmtId="0" fontId="20" fillId="2" borderId="29" xfId="0" applyFont="1" applyFill="1" applyBorder="1" applyAlignment="1">
      <alignment horizontal="center" vertical="center"/>
    </xf>
    <xf numFmtId="0" fontId="20" fillId="2" borderId="30" xfId="0" applyFont="1" applyFill="1" applyBorder="1" applyAlignment="1">
      <alignment horizontal="center" vertical="center"/>
    </xf>
    <xf numFmtId="0" fontId="20" fillId="2" borderId="32" xfId="0" applyFont="1" applyFill="1" applyBorder="1" applyAlignment="1">
      <alignment horizontal="center" vertical="center"/>
    </xf>
    <xf numFmtId="0" fontId="33" fillId="2" borderId="82" xfId="0" applyFont="1" applyFill="1" applyBorder="1" applyAlignment="1">
      <alignment horizontal="left" vertical="center" shrinkToFit="1"/>
    </xf>
    <xf numFmtId="49" fontId="33" fillId="2" borderId="33" xfId="0" applyNumberFormat="1" applyFont="1" applyFill="1" applyBorder="1" applyAlignment="1">
      <alignment horizontal="left" vertical="center" shrinkToFit="1"/>
    </xf>
    <xf numFmtId="49" fontId="19" fillId="5" borderId="102" xfId="0" applyNumberFormat="1" applyFont="1" applyFill="1" applyBorder="1" applyAlignment="1" applyProtection="1">
      <alignment horizontal="center" vertical="center"/>
      <protection locked="0"/>
    </xf>
    <xf numFmtId="0" fontId="19" fillId="5" borderId="135" xfId="0" applyFont="1" applyFill="1" applyBorder="1" applyAlignment="1" applyProtection="1">
      <alignment horizontal="center" vertical="center"/>
      <protection locked="0"/>
    </xf>
    <xf numFmtId="0" fontId="19" fillId="5" borderId="136" xfId="0" applyFont="1" applyFill="1" applyBorder="1" applyAlignment="1" applyProtection="1">
      <alignment horizontal="center" vertical="center"/>
      <protection locked="0"/>
    </xf>
    <xf numFmtId="0" fontId="19" fillId="5" borderId="137" xfId="0" applyFont="1" applyFill="1" applyBorder="1" applyAlignment="1" applyProtection="1">
      <alignment horizontal="center" vertical="center"/>
      <protection locked="0"/>
    </xf>
    <xf numFmtId="0" fontId="19" fillId="5" borderId="137" xfId="0" quotePrefix="1" applyFont="1" applyFill="1" applyBorder="1" applyAlignment="1" applyProtection="1">
      <alignment horizontal="center" vertical="center"/>
      <protection locked="0"/>
    </xf>
    <xf numFmtId="49" fontId="19" fillId="5" borderId="94" xfId="0" applyNumberFormat="1" applyFont="1" applyFill="1" applyBorder="1" applyAlignment="1" applyProtection="1">
      <alignment horizontal="center" vertical="center"/>
      <protection locked="0"/>
    </xf>
    <xf numFmtId="0" fontId="19" fillId="5" borderId="114" xfId="0" applyFont="1" applyFill="1" applyBorder="1" applyAlignment="1" applyProtection="1">
      <alignment horizontal="center" vertical="center"/>
      <protection locked="0"/>
    </xf>
    <xf numFmtId="0" fontId="19" fillId="5" borderId="114" xfId="0" quotePrefix="1" applyFont="1" applyFill="1" applyBorder="1" applyAlignment="1" applyProtection="1">
      <alignment horizontal="center" vertical="center"/>
      <protection locked="0"/>
    </xf>
    <xf numFmtId="0" fontId="33" fillId="0" borderId="42" xfId="0" applyFont="1" applyBorder="1" applyAlignment="1">
      <alignment horizontal="left" vertical="center" shrinkToFit="1"/>
    </xf>
    <xf numFmtId="0" fontId="18" fillId="5" borderId="98" xfId="0" applyFont="1" applyFill="1" applyBorder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/>
    </xf>
    <xf numFmtId="0" fontId="22" fillId="0" borderId="4" xfId="0" applyFont="1" applyBorder="1"/>
    <xf numFmtId="0" fontId="18" fillId="6" borderId="111" xfId="0" applyFont="1" applyFill="1" applyBorder="1" applyAlignment="1" applyProtection="1">
      <alignment horizontal="left" vertical="center"/>
      <protection locked="0"/>
    </xf>
    <xf numFmtId="49" fontId="25" fillId="3" borderId="111" xfId="0" applyNumberFormat="1" applyFont="1" applyFill="1" applyBorder="1" applyAlignment="1">
      <alignment horizontal="center" vertical="center" wrapText="1"/>
    </xf>
    <xf numFmtId="49" fontId="25" fillId="3" borderId="111" xfId="0" applyNumberFormat="1" applyFont="1" applyFill="1" applyBorder="1" applyAlignment="1">
      <alignment horizontal="center" vertical="center"/>
    </xf>
    <xf numFmtId="0" fontId="25" fillId="3" borderId="111" xfId="0" applyFont="1" applyFill="1" applyBorder="1" applyAlignment="1">
      <alignment horizontal="center" vertical="center"/>
    </xf>
    <xf numFmtId="0" fontId="18" fillId="6" borderId="133" xfId="0" applyFont="1" applyFill="1" applyBorder="1" applyAlignment="1" applyProtection="1">
      <alignment horizontal="center" vertical="center"/>
      <protection locked="0"/>
    </xf>
    <xf numFmtId="0" fontId="18" fillId="6" borderId="111" xfId="0" applyFont="1" applyFill="1" applyBorder="1" applyAlignment="1" applyProtection="1">
      <alignment horizontal="center" vertical="center"/>
      <protection locked="0"/>
    </xf>
    <xf numFmtId="0" fontId="25" fillId="3" borderId="132" xfId="0" applyFont="1" applyFill="1" applyBorder="1" applyAlignment="1">
      <alignment horizontal="center" vertical="center"/>
    </xf>
    <xf numFmtId="164" fontId="25" fillId="3" borderId="111" xfId="0" applyNumberFormat="1" applyFont="1" applyFill="1" applyBorder="1" applyAlignment="1">
      <alignment horizontal="center" vertical="center"/>
    </xf>
    <xf numFmtId="0" fontId="25" fillId="3" borderId="133" xfId="0" applyFont="1" applyFill="1" applyBorder="1" applyAlignment="1">
      <alignment horizontal="center" vertical="center"/>
    </xf>
    <xf numFmtId="0" fontId="22" fillId="0" borderId="111" xfId="0" applyFont="1" applyBorder="1"/>
    <xf numFmtId="0" fontId="25" fillId="0" borderId="4" xfId="0" applyFont="1" applyFill="1" applyBorder="1" applyAlignment="1">
      <alignment horizontal="left" vertical="center"/>
    </xf>
    <xf numFmtId="0" fontId="32" fillId="0" borderId="4" xfId="0" applyFont="1" applyFill="1" applyBorder="1"/>
    <xf numFmtId="49" fontId="25" fillId="0" borderId="4" xfId="0" applyNumberFormat="1" applyFont="1" applyFill="1" applyBorder="1" applyAlignment="1">
      <alignment horizontal="center" vertical="center" wrapText="1"/>
    </xf>
    <xf numFmtId="49" fontId="25" fillId="0" borderId="4" xfId="0" applyNumberFormat="1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164" fontId="25" fillId="0" borderId="4" xfId="0" applyNumberFormat="1" applyFont="1" applyFill="1" applyBorder="1" applyAlignment="1">
      <alignment horizontal="center" vertical="center"/>
    </xf>
    <xf numFmtId="0" fontId="22" fillId="0" borderId="4" xfId="0" applyFont="1" applyFill="1" applyBorder="1"/>
    <xf numFmtId="0" fontId="22" fillId="0" borderId="0" xfId="0" applyFont="1" applyFill="1"/>
    <xf numFmtId="0" fontId="35" fillId="0" borderId="4" xfId="0" applyFont="1" applyFill="1" applyBorder="1" applyAlignment="1" applyProtection="1">
      <alignment vertical="center"/>
      <protection locked="0"/>
    </xf>
    <xf numFmtId="0" fontId="27" fillId="0" borderId="106" xfId="0" quotePrefix="1" applyFont="1" applyFill="1" applyBorder="1" applyAlignment="1" applyProtection="1">
      <alignment horizontal="center" vertical="center"/>
      <protection locked="0"/>
    </xf>
    <xf numFmtId="0" fontId="27" fillId="0" borderId="107" xfId="0" quotePrefix="1" applyFont="1" applyFill="1" applyBorder="1" applyAlignment="1" applyProtection="1">
      <alignment horizontal="center" vertical="center"/>
      <protection locked="0"/>
    </xf>
    <xf numFmtId="1" fontId="24" fillId="2" borderId="4" xfId="0" applyNumberFormat="1" applyFont="1" applyFill="1" applyBorder="1" applyAlignment="1">
      <alignment horizontal="center" vertical="center" shrinkToFi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49" fontId="19" fillId="0" borderId="146" xfId="0" applyNumberFormat="1" applyFont="1" applyFill="1" applyBorder="1" applyAlignment="1" applyProtection="1">
      <alignment horizontal="center" vertical="center"/>
      <protection locked="0"/>
    </xf>
    <xf numFmtId="0" fontId="25" fillId="0" borderId="85" xfId="0" applyFont="1" applyBorder="1" applyAlignment="1">
      <alignment horizontal="center" vertical="center"/>
    </xf>
    <xf numFmtId="0" fontId="25" fillId="0" borderId="147" xfId="0" applyFont="1" applyBorder="1" applyAlignment="1">
      <alignment horizontal="center" vertical="center"/>
    </xf>
    <xf numFmtId="49" fontId="19" fillId="0" borderId="148" xfId="0" applyNumberFormat="1" applyFont="1" applyFill="1" applyBorder="1" applyAlignment="1" applyProtection="1">
      <alignment horizontal="center" vertical="center"/>
      <protection locked="0"/>
    </xf>
    <xf numFmtId="0" fontId="25" fillId="0" borderId="39" xfId="0" applyFont="1" applyBorder="1" applyAlignment="1">
      <alignment horizontal="center" vertical="center"/>
    </xf>
    <xf numFmtId="0" fontId="20" fillId="0" borderId="147" xfId="0" applyFont="1" applyBorder="1" applyAlignment="1">
      <alignment horizontal="center" vertical="center" shrinkToFit="1"/>
    </xf>
    <xf numFmtId="0" fontId="25" fillId="0" borderId="149" xfId="0" applyFont="1" applyBorder="1" applyAlignment="1">
      <alignment horizontal="center" vertical="center"/>
    </xf>
    <xf numFmtId="0" fontId="18" fillId="0" borderId="125" xfId="0" applyFont="1" applyFill="1" applyBorder="1" applyAlignment="1" applyProtection="1">
      <alignment horizontal="center" vertical="center"/>
      <protection locked="0"/>
    </xf>
    <xf numFmtId="0" fontId="20" fillId="0" borderId="150" xfId="0" applyFont="1" applyBorder="1" applyAlignment="1">
      <alignment horizontal="center" vertical="center" shrinkToFit="1"/>
    </xf>
    <xf numFmtId="0" fontId="25" fillId="0" borderId="150" xfId="0" applyFont="1" applyBorder="1" applyAlignment="1">
      <alignment horizontal="center" vertical="center"/>
    </xf>
    <xf numFmtId="49" fontId="19" fillId="0" borderId="151" xfId="0" applyNumberFormat="1" applyFont="1" applyFill="1" applyBorder="1" applyAlignment="1" applyProtection="1">
      <alignment horizontal="center" vertical="center"/>
      <protection locked="0"/>
    </xf>
    <xf numFmtId="0" fontId="25" fillId="0" borderId="152" xfId="0" applyFont="1" applyBorder="1" applyAlignment="1">
      <alignment horizontal="center" vertical="center"/>
    </xf>
    <xf numFmtId="0" fontId="25" fillId="2" borderId="73" xfId="0" applyFont="1" applyFill="1" applyBorder="1" applyAlignment="1">
      <alignment horizontal="left" vertical="center" shrinkToFit="1"/>
    </xf>
    <xf numFmtId="49" fontId="25" fillId="3" borderId="150" xfId="0" applyNumberFormat="1" applyFont="1" applyFill="1" applyBorder="1" applyAlignment="1">
      <alignment horizontal="center" vertical="center" wrapText="1"/>
    </xf>
    <xf numFmtId="49" fontId="25" fillId="3" borderId="150" xfId="0" applyNumberFormat="1" applyFont="1" applyFill="1" applyBorder="1" applyAlignment="1">
      <alignment horizontal="center" vertical="center"/>
    </xf>
    <xf numFmtId="0" fontId="25" fillId="3" borderId="150" xfId="0" applyFont="1" applyFill="1" applyBorder="1" applyAlignment="1">
      <alignment horizontal="center" vertical="center"/>
    </xf>
    <xf numFmtId="0" fontId="25" fillId="3" borderId="69" xfId="0" applyFont="1" applyFill="1" applyBorder="1" applyAlignment="1">
      <alignment horizontal="center" vertical="center"/>
    </xf>
    <xf numFmtId="0" fontId="25" fillId="3" borderId="154" xfId="0" applyFont="1" applyFill="1" applyBorder="1" applyAlignment="1">
      <alignment horizontal="center" vertical="center"/>
    </xf>
    <xf numFmtId="0" fontId="25" fillId="3" borderId="74" xfId="0" applyFont="1" applyFill="1" applyBorder="1" applyAlignment="1">
      <alignment horizontal="center" vertical="center"/>
    </xf>
    <xf numFmtId="164" fontId="25" fillId="3" borderId="150" xfId="0" applyNumberFormat="1" applyFont="1" applyFill="1" applyBorder="1" applyAlignment="1">
      <alignment horizontal="center" vertical="center"/>
    </xf>
    <xf numFmtId="0" fontId="20" fillId="2" borderId="155" xfId="0" applyFont="1" applyFill="1" applyBorder="1" applyAlignment="1">
      <alignment horizontal="left" vertical="center" shrinkToFit="1"/>
    </xf>
    <xf numFmtId="0" fontId="25" fillId="2" borderId="157" xfId="0" applyFont="1" applyFill="1" applyBorder="1" applyAlignment="1">
      <alignment horizontal="left" vertical="center" shrinkToFit="1"/>
    </xf>
    <xf numFmtId="0" fontId="20" fillId="2" borderId="149" xfId="0" applyFont="1" applyFill="1" applyBorder="1" applyAlignment="1">
      <alignment horizontal="center" vertical="center"/>
    </xf>
    <xf numFmtId="0" fontId="20" fillId="2" borderId="158" xfId="0" applyFont="1" applyFill="1" applyBorder="1" applyAlignment="1">
      <alignment horizontal="center" vertical="center"/>
    </xf>
    <xf numFmtId="0" fontId="19" fillId="5" borderId="148" xfId="0" applyFont="1" applyFill="1" applyBorder="1" applyAlignment="1">
      <alignment horizontal="center" vertical="center" shrinkToFit="1"/>
    </xf>
    <xf numFmtId="0" fontId="18" fillId="5" borderId="148" xfId="0" applyFont="1" applyFill="1" applyBorder="1" applyAlignment="1" applyProtection="1">
      <alignment horizontal="center" vertical="center"/>
      <protection locked="0"/>
    </xf>
    <xf numFmtId="0" fontId="19" fillId="5" borderId="159" xfId="0" applyFont="1" applyFill="1" applyBorder="1" applyAlignment="1" applyProtection="1">
      <alignment horizontal="center" vertical="center"/>
      <protection locked="0"/>
    </xf>
    <xf numFmtId="0" fontId="19" fillId="5" borderId="160" xfId="0" applyFont="1" applyFill="1" applyBorder="1" applyAlignment="1" applyProtection="1">
      <alignment horizontal="center" vertical="center"/>
      <protection locked="0"/>
    </xf>
    <xf numFmtId="0" fontId="19" fillId="5" borderId="161" xfId="0" applyFont="1" applyFill="1" applyBorder="1" applyAlignment="1" applyProtection="1">
      <alignment horizontal="center" vertical="center"/>
      <protection locked="0"/>
    </xf>
    <xf numFmtId="0" fontId="19" fillId="5" borderId="162" xfId="0" applyFont="1" applyFill="1" applyBorder="1" applyAlignment="1" applyProtection="1">
      <alignment horizontal="center" vertical="center"/>
      <protection locked="0"/>
    </xf>
    <xf numFmtId="0" fontId="19" fillId="5" borderId="163" xfId="0" applyFont="1" applyFill="1" applyBorder="1" applyAlignment="1" applyProtection="1">
      <alignment horizontal="center" vertical="center"/>
      <protection locked="0"/>
    </xf>
    <xf numFmtId="0" fontId="20" fillId="2" borderId="158" xfId="0" applyFont="1" applyFill="1" applyBorder="1" applyAlignment="1">
      <alignment vertical="center"/>
    </xf>
    <xf numFmtId="0" fontId="20" fillId="2" borderId="149" xfId="0" applyFont="1" applyFill="1" applyBorder="1" applyAlignment="1">
      <alignment vertical="center"/>
    </xf>
    <xf numFmtId="0" fontId="20" fillId="2" borderId="152" xfId="0" applyFont="1" applyFill="1" applyBorder="1" applyAlignment="1">
      <alignment vertical="center"/>
    </xf>
    <xf numFmtId="0" fontId="20" fillId="2" borderId="64" xfId="0" applyFont="1" applyFill="1" applyBorder="1" applyAlignment="1">
      <alignment horizontal="center" vertical="center"/>
    </xf>
    <xf numFmtId="0" fontId="33" fillId="0" borderId="85" xfId="0" applyFont="1" applyBorder="1" applyAlignment="1">
      <alignment horizontal="left" vertical="center" shrinkToFit="1"/>
    </xf>
    <xf numFmtId="0" fontId="18" fillId="5" borderId="102" xfId="0" applyFont="1" applyFill="1" applyBorder="1" applyAlignment="1" applyProtection="1">
      <alignment horizontal="center" vertical="center"/>
      <protection locked="0"/>
    </xf>
    <xf numFmtId="0" fontId="20" fillId="2" borderId="85" xfId="0" applyFont="1" applyFill="1" applyBorder="1" applyAlignment="1">
      <alignment vertical="center"/>
    </xf>
    <xf numFmtId="0" fontId="33" fillId="0" borderId="168" xfId="0" applyFont="1" applyBorder="1" applyAlignment="1">
      <alignment horizontal="left" vertical="center" shrinkToFit="1"/>
    </xf>
    <xf numFmtId="49" fontId="33" fillId="0" borderId="169" xfId="0" applyNumberFormat="1" applyFont="1" applyBorder="1" applyAlignment="1">
      <alignment horizontal="left" vertical="center" shrinkToFit="1"/>
    </xf>
    <xf numFmtId="0" fontId="20" fillId="2" borderId="170" xfId="0" applyFont="1" applyFill="1" applyBorder="1" applyAlignment="1">
      <alignment horizontal="center" vertical="center" shrinkToFit="1"/>
    </xf>
    <xf numFmtId="0" fontId="25" fillId="2" borderId="168" xfId="0" applyFont="1" applyFill="1" applyBorder="1" applyAlignment="1">
      <alignment horizontal="center" vertical="center"/>
    </xf>
    <xf numFmtId="0" fontId="25" fillId="2" borderId="169" xfId="0" applyFont="1" applyFill="1" applyBorder="1" applyAlignment="1">
      <alignment horizontal="center" vertical="center"/>
    </xf>
    <xf numFmtId="49" fontId="19" fillId="5" borderId="171" xfId="0" applyNumberFormat="1" applyFont="1" applyFill="1" applyBorder="1" applyAlignment="1" applyProtection="1">
      <alignment horizontal="center" vertical="center"/>
      <protection locked="0"/>
    </xf>
    <xf numFmtId="0" fontId="18" fillId="5" borderId="172" xfId="0" applyFont="1" applyFill="1" applyBorder="1" applyAlignment="1" applyProtection="1">
      <alignment horizontal="center" vertical="center"/>
      <protection locked="0"/>
    </xf>
    <xf numFmtId="0" fontId="19" fillId="5" borderId="173" xfId="0" applyFont="1" applyFill="1" applyBorder="1" applyAlignment="1" applyProtection="1">
      <alignment horizontal="center" vertical="center"/>
      <protection locked="0"/>
    </xf>
    <xf numFmtId="0" fontId="19" fillId="5" borderId="174" xfId="0" applyFont="1" applyFill="1" applyBorder="1" applyAlignment="1" applyProtection="1">
      <alignment horizontal="center" vertical="center"/>
      <protection locked="0"/>
    </xf>
    <xf numFmtId="0" fontId="19" fillId="5" borderId="175" xfId="0" applyFont="1" applyFill="1" applyBorder="1" applyAlignment="1" applyProtection="1">
      <alignment horizontal="center" vertical="center"/>
      <protection locked="0"/>
    </xf>
    <xf numFmtId="0" fontId="19" fillId="5" borderId="175" xfId="0" quotePrefix="1" applyFont="1" applyFill="1" applyBorder="1" applyAlignment="1" applyProtection="1">
      <alignment horizontal="center" vertical="center"/>
      <protection locked="0"/>
    </xf>
    <xf numFmtId="164" fontId="20" fillId="2" borderId="176" xfId="0" applyNumberFormat="1" applyFont="1" applyFill="1" applyBorder="1" applyAlignment="1">
      <alignment horizontal="center" vertical="center"/>
    </xf>
    <xf numFmtId="0" fontId="20" fillId="2" borderId="169" xfId="0" applyFont="1" applyFill="1" applyBorder="1" applyAlignment="1">
      <alignment vertical="center"/>
    </xf>
    <xf numFmtId="0" fontId="20" fillId="2" borderId="177" xfId="0" applyFont="1" applyFill="1" applyBorder="1" applyAlignment="1">
      <alignment vertical="center"/>
    </xf>
    <xf numFmtId="0" fontId="20" fillId="2" borderId="178" xfId="0" applyFont="1" applyFill="1" applyBorder="1" applyAlignment="1">
      <alignment horizontal="center" vertical="center" shrinkToFit="1"/>
    </xf>
    <xf numFmtId="0" fontId="20" fillId="2" borderId="179" xfId="0" applyFont="1" applyFill="1" applyBorder="1" applyAlignment="1">
      <alignment horizontal="center" vertical="center" shrinkToFit="1"/>
    </xf>
    <xf numFmtId="49" fontId="20" fillId="2" borderId="179" xfId="0" applyNumberFormat="1" applyFont="1" applyFill="1" applyBorder="1" applyAlignment="1">
      <alignment horizontal="center" vertical="center" shrinkToFit="1"/>
    </xf>
    <xf numFmtId="0" fontId="20" fillId="2" borderId="179" xfId="0" applyFont="1" applyFill="1" applyBorder="1" applyAlignment="1">
      <alignment horizontal="center" textRotation="90" shrinkToFit="1"/>
    </xf>
    <xf numFmtId="0" fontId="19" fillId="5" borderId="180" xfId="0" applyFont="1" applyFill="1" applyBorder="1" applyAlignment="1" applyProtection="1">
      <alignment horizontal="center" textRotation="90" wrapText="1"/>
      <protection locked="0"/>
    </xf>
    <xf numFmtId="0" fontId="19" fillId="5" borderId="181" xfId="0" applyFont="1" applyFill="1" applyBorder="1" applyAlignment="1" applyProtection="1">
      <alignment horizontal="center" textRotation="90" shrinkToFit="1"/>
      <protection locked="0"/>
    </xf>
    <xf numFmtId="0" fontId="19" fillId="5" borderId="180" xfId="0" applyFont="1" applyFill="1" applyBorder="1" applyAlignment="1" applyProtection="1">
      <alignment horizontal="center" textRotation="90" shrinkToFit="1"/>
      <protection locked="0"/>
    </xf>
    <xf numFmtId="0" fontId="19" fillId="5" borderId="180" xfId="0" applyFont="1" applyFill="1" applyBorder="1" applyAlignment="1" applyProtection="1">
      <alignment horizontal="center" textRotation="90" wrapText="1" shrinkToFit="1"/>
      <protection locked="0"/>
    </xf>
    <xf numFmtId="0" fontId="19" fillId="5" borderId="182" xfId="0" applyFont="1" applyFill="1" applyBorder="1" applyAlignment="1" applyProtection="1">
      <alignment horizontal="center" textRotation="90" shrinkToFit="1"/>
      <protection locked="0"/>
    </xf>
    <xf numFmtId="0" fontId="19" fillId="5" borderId="183" xfId="0" applyFont="1" applyFill="1" applyBorder="1" applyAlignment="1" applyProtection="1">
      <alignment horizontal="center" textRotation="90" shrinkToFit="1"/>
      <protection locked="0"/>
    </xf>
    <xf numFmtId="0" fontId="19" fillId="5" borderId="184" xfId="0" applyFont="1" applyFill="1" applyBorder="1" applyAlignment="1" applyProtection="1">
      <alignment horizontal="center" textRotation="90" shrinkToFit="1"/>
      <protection locked="0"/>
    </xf>
    <xf numFmtId="0" fontId="20" fillId="0" borderId="179" xfId="0" applyFont="1" applyBorder="1" applyAlignment="1">
      <alignment horizontal="center" textRotation="90" wrapText="1"/>
    </xf>
    <xf numFmtId="0" fontId="20" fillId="0" borderId="185" xfId="0" applyFont="1" applyBorder="1" applyAlignment="1">
      <alignment horizontal="center" textRotation="90" wrapText="1"/>
    </xf>
    <xf numFmtId="0" fontId="23" fillId="2" borderId="186" xfId="0" applyFont="1" applyFill="1" applyBorder="1" applyAlignment="1">
      <alignment horizontal="center" vertical="center"/>
    </xf>
    <xf numFmtId="0" fontId="23" fillId="2" borderId="187" xfId="0" applyFont="1" applyFill="1" applyBorder="1" applyAlignment="1">
      <alignment horizontal="center" vertical="center" wrapText="1"/>
    </xf>
    <xf numFmtId="0" fontId="20" fillId="2" borderId="190" xfId="0" applyFont="1" applyFill="1" applyBorder="1" applyAlignment="1">
      <alignment horizontal="center" vertical="center"/>
    </xf>
    <xf numFmtId="0" fontId="20" fillId="2" borderId="191" xfId="0" applyFont="1" applyFill="1" applyBorder="1" applyAlignment="1">
      <alignment vertical="center"/>
    </xf>
    <xf numFmtId="0" fontId="20" fillId="0" borderId="192" xfId="0" applyFont="1" applyBorder="1" applyAlignment="1">
      <alignment horizontal="center" vertical="center"/>
    </xf>
    <xf numFmtId="0" fontId="20" fillId="0" borderId="193" xfId="0" applyFont="1" applyBorder="1" applyAlignment="1">
      <alignment vertical="center"/>
    </xf>
    <xf numFmtId="0" fontId="20" fillId="0" borderId="191" xfId="0" applyFont="1" applyBorder="1" applyAlignment="1">
      <alignment vertical="center"/>
    </xf>
    <xf numFmtId="0" fontId="20" fillId="0" borderId="194" xfId="0" applyFont="1" applyBorder="1" applyAlignment="1">
      <alignment vertical="center"/>
    </xf>
    <xf numFmtId="0" fontId="25" fillId="0" borderId="187" xfId="0" applyFont="1" applyBorder="1" applyAlignment="1">
      <alignment horizontal="center" vertical="center"/>
    </xf>
    <xf numFmtId="0" fontId="20" fillId="0" borderId="190" xfId="0" applyFont="1" applyBorder="1" applyAlignment="1">
      <alignment horizontal="center" vertical="center"/>
    </xf>
    <xf numFmtId="0" fontId="29" fillId="0" borderId="79" xfId="0" applyFont="1" applyBorder="1" applyAlignment="1">
      <alignment horizontal="center" vertical="center"/>
    </xf>
    <xf numFmtId="49" fontId="25" fillId="0" borderId="77" xfId="0" applyNumberFormat="1" applyFont="1" applyBorder="1" applyAlignment="1">
      <alignment horizontal="center" vertical="center" wrapText="1"/>
    </xf>
    <xf numFmtId="0" fontId="25" fillId="0" borderId="198" xfId="0" applyFont="1" applyBorder="1" applyAlignment="1">
      <alignment horizontal="center" vertical="center"/>
    </xf>
    <xf numFmtId="0" fontId="20" fillId="0" borderId="85" xfId="0" applyFont="1" applyBorder="1" applyAlignment="1">
      <alignment horizontal="center" vertical="center"/>
    </xf>
    <xf numFmtId="0" fontId="20" fillId="0" borderId="199" xfId="0" applyFont="1" applyBorder="1" applyAlignment="1">
      <alignment horizontal="center" vertical="center"/>
    </xf>
    <xf numFmtId="0" fontId="25" fillId="0" borderId="200" xfId="0" applyFont="1" applyBorder="1" applyAlignment="1">
      <alignment horizontal="center" vertical="center"/>
    </xf>
    <xf numFmtId="0" fontId="20" fillId="0" borderId="85" xfId="0" applyFont="1" applyBorder="1" applyAlignment="1">
      <alignment horizontal="left" vertical="center" shrinkToFit="1"/>
    </xf>
    <xf numFmtId="0" fontId="20" fillId="0" borderId="4" xfId="0" applyFont="1" applyBorder="1" applyAlignment="1">
      <alignment horizontal="center"/>
    </xf>
    <xf numFmtId="0" fontId="32" fillId="0" borderId="202" xfId="0" applyFont="1" applyBorder="1"/>
    <xf numFmtId="0" fontId="20" fillId="0" borderId="203" xfId="0" applyFont="1" applyBorder="1" applyAlignment="1">
      <alignment horizontal="center" vertical="center"/>
    </xf>
    <xf numFmtId="0" fontId="25" fillId="0" borderId="201" xfId="0" applyFont="1" applyBorder="1" applyAlignment="1">
      <alignment horizontal="left" vertical="center"/>
    </xf>
    <xf numFmtId="0" fontId="32" fillId="0" borderId="77" xfId="0" applyFont="1" applyBorder="1"/>
    <xf numFmtId="0" fontId="20" fillId="2" borderId="192" xfId="0" applyFont="1" applyFill="1" applyBorder="1" applyAlignment="1">
      <alignment horizontal="center" vertical="center"/>
    </xf>
    <xf numFmtId="0" fontId="20" fillId="2" borderId="193" xfId="0" applyFont="1" applyFill="1" applyBorder="1" applyAlignment="1">
      <alignment vertical="center"/>
    </xf>
    <xf numFmtId="0" fontId="25" fillId="2" borderId="198" xfId="0" applyFont="1" applyFill="1" applyBorder="1" applyAlignment="1">
      <alignment horizontal="center" vertical="center"/>
    </xf>
    <xf numFmtId="0" fontId="20" fillId="2" borderId="199" xfId="0" applyFont="1" applyFill="1" applyBorder="1" applyAlignment="1">
      <alignment horizontal="center" vertical="center"/>
    </xf>
    <xf numFmtId="0" fontId="25" fillId="2" borderId="200" xfId="0" applyFont="1" applyFill="1" applyBorder="1" applyAlignment="1">
      <alignment horizontal="center" vertical="center"/>
    </xf>
    <xf numFmtId="0" fontId="18" fillId="0" borderId="102" xfId="0" applyFont="1" applyFill="1" applyBorder="1" applyAlignment="1" applyProtection="1">
      <alignment horizontal="center" vertical="center"/>
      <protection locked="0"/>
    </xf>
    <xf numFmtId="164" fontId="20" fillId="0" borderId="209" xfId="0" applyNumberFormat="1" applyFont="1" applyBorder="1" applyAlignment="1">
      <alignment horizontal="center" vertical="center"/>
    </xf>
    <xf numFmtId="0" fontId="20" fillId="0" borderId="85" xfId="0" applyFont="1" applyBorder="1" applyAlignment="1">
      <alignment vertical="center"/>
    </xf>
    <xf numFmtId="0" fontId="20" fillId="0" borderId="210" xfId="0" applyFont="1" applyBorder="1" applyAlignment="1">
      <alignment vertical="center"/>
    </xf>
    <xf numFmtId="0" fontId="20" fillId="0" borderId="147" xfId="0" applyFont="1" applyBorder="1" applyAlignment="1">
      <alignment horizontal="center" vertical="center"/>
    </xf>
    <xf numFmtId="0" fontId="20" fillId="0" borderId="149" xfId="0" applyFont="1" applyBorder="1" applyAlignment="1">
      <alignment horizontal="left" vertical="center" shrinkToFit="1"/>
    </xf>
    <xf numFmtId="49" fontId="20" fillId="0" borderId="149" xfId="0" applyNumberFormat="1" applyFont="1" applyBorder="1" applyAlignment="1">
      <alignment horizontal="left" vertical="center" shrinkToFit="1"/>
    </xf>
    <xf numFmtId="0" fontId="20" fillId="0" borderId="158" xfId="0" applyFont="1" applyBorder="1" applyAlignment="1">
      <alignment horizontal="center" vertical="center" shrinkToFit="1"/>
    </xf>
    <xf numFmtId="0" fontId="18" fillId="0" borderId="164" xfId="0" applyFont="1" applyFill="1" applyBorder="1" applyAlignment="1" applyProtection="1">
      <alignment horizontal="center" vertical="center"/>
      <protection locked="0"/>
    </xf>
    <xf numFmtId="0" fontId="19" fillId="0" borderId="159" xfId="0" applyFont="1" applyFill="1" applyBorder="1" applyAlignment="1" applyProtection="1">
      <alignment horizontal="center" vertical="center"/>
      <protection locked="0"/>
    </xf>
    <xf numFmtId="0" fontId="19" fillId="0" borderId="160" xfId="0" applyFont="1" applyFill="1" applyBorder="1" applyAlignment="1" applyProtection="1">
      <alignment horizontal="center" vertical="center"/>
      <protection locked="0"/>
    </xf>
    <xf numFmtId="0" fontId="19" fillId="0" borderId="161" xfId="0" applyFont="1" applyFill="1" applyBorder="1" applyAlignment="1" applyProtection="1">
      <alignment horizontal="center" vertical="center"/>
      <protection locked="0"/>
    </xf>
    <xf numFmtId="0" fontId="19" fillId="0" borderId="161" xfId="0" quotePrefix="1" applyFont="1" applyFill="1" applyBorder="1" applyAlignment="1" applyProtection="1">
      <alignment horizontal="center" vertical="center"/>
      <protection locked="0"/>
    </xf>
    <xf numFmtId="164" fontId="20" fillId="0" borderId="165" xfId="0" applyNumberFormat="1" applyFont="1" applyBorder="1" applyAlignment="1">
      <alignment horizontal="center" vertical="center"/>
    </xf>
    <xf numFmtId="0" fontId="20" fillId="0" borderId="149" xfId="0" applyFont="1" applyBorder="1" applyAlignment="1">
      <alignment vertical="center"/>
    </xf>
    <xf numFmtId="0" fontId="20" fillId="0" borderId="149" xfId="0" applyFont="1" applyBorder="1" applyAlignment="1">
      <alignment horizontal="center" vertical="center"/>
    </xf>
    <xf numFmtId="0" fontId="20" fillId="0" borderId="152" xfId="0" applyFont="1" applyBorder="1" applyAlignment="1">
      <alignment vertical="center"/>
    </xf>
    <xf numFmtId="0" fontId="33" fillId="0" borderId="211" xfId="0" applyFont="1" applyBorder="1" applyAlignment="1">
      <alignment horizontal="left" vertical="center" shrinkToFit="1"/>
    </xf>
    <xf numFmtId="49" fontId="33" fillId="0" borderId="158" xfId="0" applyNumberFormat="1" applyFont="1" applyBorder="1" applyAlignment="1">
      <alignment horizontal="left" vertical="center" shrinkToFit="1"/>
    </xf>
    <xf numFmtId="0" fontId="18" fillId="0" borderId="103" xfId="0" applyFont="1" applyFill="1" applyBorder="1" applyAlignment="1" applyProtection="1">
      <alignment horizontal="center" vertical="center"/>
      <protection locked="0"/>
    </xf>
    <xf numFmtId="0" fontId="19" fillId="0" borderId="212" xfId="0" applyFont="1" applyFill="1" applyBorder="1" applyAlignment="1" applyProtection="1">
      <alignment horizontal="center" vertical="center"/>
      <protection locked="0"/>
    </xf>
    <xf numFmtId="0" fontId="19" fillId="0" borderId="213" xfId="0" applyFont="1" applyFill="1" applyBorder="1" applyAlignment="1" applyProtection="1">
      <alignment horizontal="center" vertical="center"/>
      <protection locked="0"/>
    </xf>
    <xf numFmtId="0" fontId="20" fillId="0" borderId="150" xfId="0" applyFont="1" applyBorder="1" applyAlignment="1">
      <alignment horizontal="center" vertical="center"/>
    </xf>
    <xf numFmtId="0" fontId="18" fillId="0" borderId="145" xfId="0" applyFont="1" applyFill="1" applyBorder="1" applyAlignment="1" applyProtection="1">
      <alignment horizontal="center" vertical="center"/>
      <protection locked="0"/>
    </xf>
    <xf numFmtId="0" fontId="18" fillId="0" borderId="148" xfId="0" applyFont="1" applyFill="1" applyBorder="1" applyAlignment="1" applyProtection="1">
      <alignment horizontal="center" vertical="center"/>
      <protection locked="0"/>
    </xf>
    <xf numFmtId="164" fontId="25" fillId="0" borderId="149" xfId="0" applyNumberFormat="1" applyFont="1" applyBorder="1" applyAlignment="1">
      <alignment horizontal="center" vertical="center"/>
    </xf>
    <xf numFmtId="0" fontId="20" fillId="0" borderId="111" xfId="0" applyFont="1" applyBorder="1" applyAlignment="1">
      <alignment horizontal="center" vertical="center"/>
    </xf>
    <xf numFmtId="0" fontId="20" fillId="0" borderId="111" xfId="0" applyFont="1" applyBorder="1" applyAlignment="1">
      <alignment horizontal="left" vertical="center" shrinkToFit="1"/>
    </xf>
    <xf numFmtId="49" fontId="20" fillId="0" borderId="111" xfId="0" applyNumberFormat="1" applyFont="1" applyBorder="1" applyAlignment="1">
      <alignment horizontal="left" vertical="center" shrinkToFit="1"/>
    </xf>
    <xf numFmtId="0" fontId="25" fillId="0" borderId="111" xfId="0" applyFont="1" applyBorder="1" applyAlignment="1">
      <alignment horizontal="center" vertical="center"/>
    </xf>
    <xf numFmtId="49" fontId="19" fillId="0" borderId="111" xfId="0" applyNumberFormat="1" applyFont="1" applyFill="1" applyBorder="1" applyAlignment="1" applyProtection="1">
      <alignment horizontal="center" vertical="center"/>
      <protection locked="0"/>
    </xf>
    <xf numFmtId="0" fontId="18" fillId="0" borderId="111" xfId="0" applyFont="1" applyFill="1" applyBorder="1" applyAlignment="1" applyProtection="1">
      <alignment horizontal="center" vertical="center"/>
      <protection locked="0"/>
    </xf>
    <xf numFmtId="0" fontId="19" fillId="0" borderId="111" xfId="0" quotePrefix="1" applyFont="1" applyFill="1" applyBorder="1" applyAlignment="1" applyProtection="1">
      <alignment horizontal="center" vertical="center"/>
      <protection locked="0"/>
    </xf>
    <xf numFmtId="164" fontId="20" fillId="0" borderId="111" xfId="0" applyNumberFormat="1" applyFont="1" applyBorder="1" applyAlignment="1">
      <alignment horizontal="center" vertical="center"/>
    </xf>
    <xf numFmtId="0" fontId="20" fillId="0" borderId="111" xfId="0" applyFont="1" applyBorder="1" applyAlignment="1">
      <alignment vertical="center"/>
    </xf>
    <xf numFmtId="0" fontId="20" fillId="2" borderId="111" xfId="0" applyFont="1" applyFill="1" applyBorder="1" applyAlignment="1">
      <alignment vertical="center"/>
    </xf>
    <xf numFmtId="0" fontId="20" fillId="2" borderId="214" xfId="0" applyFont="1" applyFill="1" applyBorder="1" applyAlignment="1">
      <alignment horizontal="center" vertical="center"/>
    </xf>
    <xf numFmtId="49" fontId="33" fillId="2" borderId="91" xfId="0" applyNumberFormat="1" applyFont="1" applyFill="1" applyBorder="1" applyAlignment="1">
      <alignment horizontal="left" vertical="center" shrinkToFit="1"/>
    </xf>
    <xf numFmtId="0" fontId="33" fillId="2" borderId="74" xfId="0" applyFont="1" applyFill="1" applyBorder="1" applyAlignment="1">
      <alignment horizontal="left" vertical="center" shrinkToFit="1"/>
    </xf>
    <xf numFmtId="0" fontId="32" fillId="0" borderId="111" xfId="0" applyFont="1" applyFill="1" applyBorder="1"/>
    <xf numFmtId="0" fontId="20" fillId="0" borderId="215" xfId="0" applyFont="1" applyBorder="1" applyAlignment="1">
      <alignment horizontal="center" vertical="center"/>
    </xf>
    <xf numFmtId="0" fontId="20" fillId="0" borderId="216" xfId="0" applyFont="1" applyBorder="1" applyAlignment="1">
      <alignment horizontal="center" vertical="center" shrinkToFit="1"/>
    </xf>
    <xf numFmtId="0" fontId="33" fillId="0" borderId="111" xfId="0" applyFont="1" applyBorder="1" applyAlignment="1">
      <alignment horizontal="left" vertical="center" shrinkToFit="1"/>
    </xf>
    <xf numFmtId="49" fontId="33" fillId="0" borderId="111" xfId="0" applyNumberFormat="1" applyFont="1" applyBorder="1" applyAlignment="1">
      <alignment horizontal="left" vertical="center" shrinkToFit="1"/>
    </xf>
    <xf numFmtId="0" fontId="33" fillId="0" borderId="91" xfId="0" applyFont="1" applyFill="1" applyBorder="1" applyAlignment="1">
      <alignment horizontal="left" vertical="center" shrinkToFit="1"/>
    </xf>
    <xf numFmtId="49" fontId="32" fillId="0" borderId="28" xfId="0" applyNumberFormat="1" applyFont="1" applyFill="1" applyBorder="1" applyAlignment="1">
      <alignment horizontal="left" vertical="center" shrinkToFit="1"/>
    </xf>
    <xf numFmtId="0" fontId="20" fillId="0" borderId="156" xfId="0" applyFont="1" applyFill="1" applyBorder="1" applyAlignment="1">
      <alignment horizontal="left" vertical="center" shrinkToFit="1"/>
    </xf>
    <xf numFmtId="0" fontId="18" fillId="5" borderId="0" xfId="0" applyFont="1" applyFill="1" applyAlignment="1">
      <alignment horizontal="left" vertical="center"/>
    </xf>
    <xf numFmtId="0" fontId="18" fillId="5" borderId="4" xfId="0" applyFont="1" applyFill="1" applyBorder="1" applyAlignment="1" applyProtection="1">
      <alignment horizontal="left" vertical="center"/>
      <protection locked="0"/>
    </xf>
    <xf numFmtId="0" fontId="18" fillId="5" borderId="0" xfId="0" applyFont="1" applyFill="1" applyAlignment="1" applyProtection="1">
      <alignment horizontal="left" vertical="center"/>
      <protection locked="0"/>
    </xf>
    <xf numFmtId="0" fontId="35" fillId="0" borderId="4" xfId="0" applyFont="1" applyFill="1" applyBorder="1" applyAlignment="1" applyProtection="1">
      <alignment horizontal="center" vertical="center"/>
      <protection locked="0"/>
    </xf>
    <xf numFmtId="0" fontId="35" fillId="0" borderId="142" xfId="0" applyFont="1" applyFill="1" applyBorder="1" applyAlignment="1" applyProtection="1">
      <alignment horizontal="center" vertical="center"/>
      <protection locked="0"/>
    </xf>
    <xf numFmtId="0" fontId="25" fillId="0" borderId="196" xfId="0" applyFont="1" applyBorder="1" applyAlignment="1">
      <alignment horizontal="left" vertical="center" shrinkToFit="1"/>
    </xf>
    <xf numFmtId="0" fontId="25" fillId="0" borderId="4" xfId="0" applyFont="1" applyBorder="1" applyAlignment="1">
      <alignment horizontal="left" vertical="center" shrinkToFit="1"/>
    </xf>
    <xf numFmtId="0" fontId="25" fillId="0" borderId="197" xfId="0" applyFont="1" applyBorder="1" applyAlignment="1">
      <alignment horizontal="left" vertical="center" shrinkToFit="1"/>
    </xf>
    <xf numFmtId="0" fontId="25" fillId="0" borderId="188" xfId="0" applyFont="1" applyBorder="1" applyAlignment="1">
      <alignment horizontal="left" vertical="center" shrinkToFit="1"/>
    </xf>
    <xf numFmtId="0" fontId="25" fillId="0" borderId="66" xfId="0" applyFont="1" applyBorder="1" applyAlignment="1">
      <alignment horizontal="left" vertical="center" shrinkToFit="1"/>
    </xf>
    <xf numFmtId="0" fontId="25" fillId="0" borderId="189" xfId="0" applyFont="1" applyBorder="1" applyAlignment="1">
      <alignment horizontal="left" vertical="center" shrinkToFit="1"/>
    </xf>
    <xf numFmtId="0" fontId="25" fillId="0" borderId="195" xfId="0" applyFont="1" applyBorder="1" applyAlignment="1">
      <alignment horizontal="left" vertical="center"/>
    </xf>
    <xf numFmtId="0" fontId="25" fillId="0" borderId="38" xfId="0" applyFont="1" applyBorder="1" applyAlignment="1">
      <alignment horizontal="left" vertical="center"/>
    </xf>
    <xf numFmtId="0" fontId="25" fillId="0" borderId="201" xfId="0" applyFont="1" applyBorder="1" applyAlignment="1">
      <alignment horizontal="left" vertical="center"/>
    </xf>
    <xf numFmtId="0" fontId="25" fillId="0" borderId="77" xfId="0" applyFont="1" applyBorder="1" applyAlignment="1">
      <alignment horizontal="left" vertical="center"/>
    </xf>
    <xf numFmtId="0" fontId="25" fillId="0" borderId="195" xfId="0" applyFont="1" applyBorder="1" applyAlignment="1">
      <alignment horizontal="left" vertical="center" shrinkToFit="1"/>
    </xf>
    <xf numFmtId="0" fontId="25" fillId="0" borderId="38" xfId="0" applyFont="1" applyBorder="1" applyAlignment="1">
      <alignment horizontal="left" vertical="center" shrinkToFit="1"/>
    </xf>
    <xf numFmtId="0" fontId="3" fillId="2" borderId="1" xfId="0" applyFont="1" applyFill="1" applyBorder="1" applyAlignment="1">
      <alignment vertical="center"/>
    </xf>
    <xf numFmtId="0" fontId="21" fillId="0" borderId="51" xfId="0" applyFont="1" applyBorder="1" applyAlignment="1">
      <alignment horizontal="center" vertical="center" wrapText="1"/>
    </xf>
    <xf numFmtId="0" fontId="21" fillId="0" borderId="66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6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74" xfId="0" applyFont="1" applyBorder="1" applyAlignment="1">
      <alignment horizontal="center" vertical="center" wrapText="1"/>
    </xf>
    <xf numFmtId="0" fontId="25" fillId="2" borderId="188" xfId="0" applyFont="1" applyFill="1" applyBorder="1" applyAlignment="1">
      <alignment horizontal="left" vertical="center" shrinkToFit="1"/>
    </xf>
    <xf numFmtId="0" fontId="25" fillId="2" borderId="66" xfId="0" applyFont="1" applyFill="1" applyBorder="1" applyAlignment="1">
      <alignment horizontal="left" vertical="center" shrinkToFit="1"/>
    </xf>
    <xf numFmtId="0" fontId="25" fillId="2" borderId="189" xfId="0" applyFont="1" applyFill="1" applyBorder="1" applyAlignment="1">
      <alignment horizontal="left" vertical="center" shrinkToFit="1"/>
    </xf>
    <xf numFmtId="0" fontId="19" fillId="5" borderId="123" xfId="0" applyFont="1" applyFill="1" applyBorder="1" applyAlignment="1" applyProtection="1">
      <alignment horizontal="center" vertical="center"/>
      <protection locked="0"/>
    </xf>
    <xf numFmtId="0" fontId="19" fillId="5" borderId="101" xfId="0" applyFont="1" applyFill="1" applyBorder="1" applyAlignment="1" applyProtection="1">
      <alignment horizontal="center" vertical="center"/>
      <protection locked="0"/>
    </xf>
    <xf numFmtId="0" fontId="19" fillId="5" borderId="124" xfId="0" applyFont="1" applyFill="1" applyBorder="1" applyAlignment="1" applyProtection="1">
      <alignment horizontal="center" vertical="center"/>
      <protection locked="0"/>
    </xf>
    <xf numFmtId="0" fontId="19" fillId="5" borderId="166" xfId="0" applyFont="1" applyFill="1" applyBorder="1" applyAlignment="1" applyProtection="1">
      <alignment horizontal="center" vertical="center"/>
      <protection locked="0"/>
    </xf>
    <xf numFmtId="0" fontId="19" fillId="5" borderId="4" xfId="0" applyFont="1" applyFill="1" applyBorder="1" applyAlignment="1" applyProtection="1">
      <alignment horizontal="center" vertical="center"/>
      <protection locked="0"/>
    </xf>
    <xf numFmtId="0" fontId="19" fillId="5" borderId="142" xfId="0" applyFont="1" applyFill="1" applyBorder="1" applyAlignment="1" applyProtection="1">
      <alignment horizontal="center" vertical="center"/>
      <protection locked="0"/>
    </xf>
    <xf numFmtId="0" fontId="19" fillId="5" borderId="103" xfId="0" applyFont="1" applyFill="1" applyBorder="1" applyAlignment="1" applyProtection="1">
      <alignment horizontal="center" vertical="center"/>
      <protection locked="0"/>
    </xf>
    <xf numFmtId="0" fontId="19" fillId="5" borderId="99" xfId="0" applyFont="1" applyFill="1" applyBorder="1" applyAlignment="1" applyProtection="1">
      <alignment horizontal="center" vertical="center"/>
      <protection locked="0"/>
    </xf>
    <xf numFmtId="0" fontId="19" fillId="5" borderId="125" xfId="0" applyFont="1" applyFill="1" applyBorder="1" applyAlignment="1" applyProtection="1">
      <alignment horizontal="center" vertical="center"/>
      <protection locked="0"/>
    </xf>
    <xf numFmtId="0" fontId="19" fillId="5" borderId="143" xfId="0" applyFont="1" applyFill="1" applyBorder="1" applyAlignment="1" applyProtection="1">
      <alignment horizontal="center" vertical="center"/>
      <protection locked="0"/>
    </xf>
    <xf numFmtId="0" fontId="19" fillId="5" borderId="167" xfId="0" applyFont="1" applyFill="1" applyBorder="1" applyAlignment="1" applyProtection="1">
      <alignment horizontal="center" vertical="center"/>
      <protection locked="0"/>
    </xf>
    <xf numFmtId="0" fontId="10" fillId="5" borderId="0" xfId="0" applyFont="1" applyFill="1" applyAlignment="1">
      <alignment horizontal="center" vertical="center"/>
    </xf>
    <xf numFmtId="0" fontId="25" fillId="2" borderId="72" xfId="0" applyFont="1" applyFill="1" applyBorder="1" applyAlignment="1">
      <alignment horizontal="left" vertical="center"/>
    </xf>
    <xf numFmtId="0" fontId="25" fillId="2" borderId="38" xfId="0" applyFont="1" applyFill="1" applyBorder="1" applyAlignment="1">
      <alignment horizontal="left" vertical="center"/>
    </xf>
    <xf numFmtId="0" fontId="25" fillId="3" borderId="144" xfId="0" applyFont="1" applyFill="1" applyBorder="1" applyAlignment="1">
      <alignment horizontal="left" vertical="center"/>
    </xf>
    <xf numFmtId="0" fontId="25" fillId="3" borderId="153" xfId="0" applyFont="1" applyFill="1" applyBorder="1" applyAlignment="1">
      <alignment horizontal="left" vertical="center"/>
    </xf>
    <xf numFmtId="0" fontId="25" fillId="0" borderId="204" xfId="0" applyFont="1" applyBorder="1" applyAlignment="1">
      <alignment horizontal="left" vertical="center"/>
    </xf>
    <xf numFmtId="0" fontId="25" fillId="0" borderId="84" xfId="0" applyFont="1" applyBorder="1" applyAlignment="1">
      <alignment horizontal="left" vertical="center"/>
    </xf>
    <xf numFmtId="0" fontId="25" fillId="2" borderId="206" xfId="0" applyFont="1" applyFill="1" applyBorder="1" applyAlignment="1">
      <alignment horizontal="left" vertical="center" shrinkToFit="1"/>
    </xf>
    <xf numFmtId="0" fontId="25" fillId="2" borderId="207" xfId="0" applyFont="1" applyFill="1" applyBorder="1" applyAlignment="1">
      <alignment horizontal="left" vertical="center" shrinkToFit="1"/>
    </xf>
    <xf numFmtId="0" fontId="25" fillId="2" borderId="208" xfId="0" applyFont="1" applyFill="1" applyBorder="1" applyAlignment="1">
      <alignment horizontal="left" vertical="center" shrinkToFit="1"/>
    </xf>
    <xf numFmtId="0" fontId="25" fillId="2" borderId="69" xfId="0" applyFont="1" applyFill="1" applyBorder="1" applyAlignment="1">
      <alignment horizontal="left" vertical="center" shrinkToFit="1"/>
    </xf>
    <xf numFmtId="0" fontId="25" fillId="2" borderId="4" xfId="0" applyFont="1" applyFill="1" applyBorder="1" applyAlignment="1">
      <alignment horizontal="left" vertical="center" shrinkToFit="1"/>
    </xf>
    <xf numFmtId="0" fontId="25" fillId="2" borderId="74" xfId="0" applyFont="1" applyFill="1" applyBorder="1" applyAlignment="1">
      <alignment horizontal="left" vertical="center" shrinkToFit="1"/>
    </xf>
    <xf numFmtId="0" fontId="25" fillId="0" borderId="201" xfId="0" applyFont="1" applyBorder="1" applyAlignment="1">
      <alignment horizontal="left" vertical="center" shrinkToFit="1"/>
    </xf>
    <xf numFmtId="0" fontId="25" fillId="0" borderId="77" xfId="0" applyFont="1" applyBorder="1" applyAlignment="1">
      <alignment horizontal="left" vertical="center" shrinkToFit="1"/>
    </xf>
    <xf numFmtId="0" fontId="25" fillId="0" borderId="205" xfId="0" applyFont="1" applyBorder="1" applyAlignment="1">
      <alignment horizontal="left" vertical="center" shrinkToFit="1"/>
    </xf>
    <xf numFmtId="0" fontId="25" fillId="2" borderId="204" xfId="0" applyFont="1" applyFill="1" applyBorder="1" applyAlignment="1">
      <alignment horizontal="left" vertical="center"/>
    </xf>
    <xf numFmtId="0" fontId="25" fillId="2" borderId="84" xfId="0" applyFont="1" applyFill="1" applyBorder="1" applyAlignment="1">
      <alignment horizontal="left" vertical="center"/>
    </xf>
    <xf numFmtId="0" fontId="25" fillId="2" borderId="195" xfId="0" applyFont="1" applyFill="1" applyBorder="1" applyAlignment="1">
      <alignment horizontal="left" vertical="center" shrinkToFit="1"/>
    </xf>
    <xf numFmtId="0" fontId="25" fillId="2" borderId="38" xfId="0" applyFont="1" applyFill="1" applyBorder="1" applyAlignment="1">
      <alignment horizontal="left" vertical="center" shrinkToFit="1"/>
    </xf>
    <xf numFmtId="0" fontId="25" fillId="2" borderId="202" xfId="0" applyFont="1" applyFill="1" applyBorder="1" applyAlignment="1">
      <alignment horizontal="left" vertical="center" shrinkToFit="1"/>
    </xf>
    <xf numFmtId="0" fontId="25" fillId="2" borderId="201" xfId="0" applyFont="1" applyFill="1" applyBorder="1" applyAlignment="1">
      <alignment horizontal="left" vertical="center"/>
    </xf>
    <xf numFmtId="0" fontId="25" fillId="2" borderId="77" xfId="0" applyFont="1" applyFill="1" applyBorder="1" applyAlignment="1">
      <alignment horizontal="left" vertical="center"/>
    </xf>
    <xf numFmtId="0" fontId="30" fillId="2" borderId="4" xfId="0" applyFont="1" applyFill="1" applyBorder="1" applyAlignment="1">
      <alignment horizontal="right" vertical="center" shrinkToFit="1"/>
    </xf>
    <xf numFmtId="0" fontId="20" fillId="0" borderId="78" xfId="0" applyFont="1" applyBorder="1" applyAlignment="1">
      <alignment horizontal="center" vertical="center" wrapText="1"/>
    </xf>
    <xf numFmtId="0" fontId="20" fillId="0" borderId="80" xfId="0" applyFont="1" applyBorder="1" applyAlignment="1">
      <alignment horizontal="center" vertical="center" wrapText="1"/>
    </xf>
    <xf numFmtId="0" fontId="20" fillId="0" borderId="78" xfId="0" applyFont="1" applyBorder="1" applyAlignment="1">
      <alignment horizontal="left" vertical="center" wrapText="1"/>
    </xf>
    <xf numFmtId="0" fontId="20" fillId="0" borderId="79" xfId="0" applyFont="1" applyBorder="1" applyAlignment="1">
      <alignment horizontal="left" vertical="center" wrapText="1"/>
    </xf>
    <xf numFmtId="0" fontId="20" fillId="0" borderId="80" xfId="0" applyFont="1" applyBorder="1" applyAlignment="1">
      <alignment horizontal="left" vertical="center" wrapText="1"/>
    </xf>
    <xf numFmtId="164" fontId="20" fillId="0" borderId="78" xfId="0" applyNumberFormat="1" applyFont="1" applyBorder="1" applyAlignment="1">
      <alignment horizontal="center" vertical="center"/>
    </xf>
    <xf numFmtId="164" fontId="20" fillId="0" borderId="80" xfId="0" applyNumberFormat="1" applyFont="1" applyBorder="1" applyAlignment="1">
      <alignment horizontal="center" vertical="center"/>
    </xf>
    <xf numFmtId="0" fontId="20" fillId="0" borderId="78" xfId="0" applyFont="1" applyBorder="1" applyAlignment="1">
      <alignment horizontal="center" vertical="center"/>
    </xf>
    <xf numFmtId="0" fontId="20" fillId="0" borderId="80" xfId="0" applyFont="1" applyBorder="1" applyAlignment="1">
      <alignment horizontal="center" vertical="center"/>
    </xf>
    <xf numFmtId="0" fontId="36" fillId="0" borderId="78" xfId="0" applyFont="1" applyBorder="1" applyAlignment="1">
      <alignment horizontal="center" vertical="center" wrapText="1"/>
    </xf>
    <xf numFmtId="0" fontId="36" fillId="0" borderId="80" xfId="0" applyFont="1" applyBorder="1" applyAlignment="1">
      <alignment horizontal="center" vertical="center" wrapText="1"/>
    </xf>
    <xf numFmtId="164" fontId="20" fillId="0" borderId="78" xfId="0" applyNumberFormat="1" applyFont="1" applyBorder="1" applyAlignment="1">
      <alignment horizontal="center" vertical="center" wrapText="1"/>
    </xf>
    <xf numFmtId="164" fontId="20" fillId="0" borderId="80" xfId="0" applyNumberFormat="1" applyFont="1" applyBorder="1" applyAlignment="1">
      <alignment horizontal="center" vertical="center" wrapText="1"/>
    </xf>
    <xf numFmtId="1" fontId="2" fillId="2" borderId="77" xfId="0" applyNumberFormat="1" applyFont="1" applyFill="1" applyBorder="1" applyAlignment="1">
      <alignment horizontal="center" vertical="center" shrinkToFit="1"/>
    </xf>
    <xf numFmtId="0" fontId="1" fillId="0" borderId="70" xfId="0" applyFont="1" applyBorder="1"/>
    <xf numFmtId="0" fontId="3" fillId="2" borderId="1" xfId="0" applyFont="1" applyFill="1" applyBorder="1" applyAlignment="1">
      <alignment horizontal="right" vertical="center"/>
    </xf>
    <xf numFmtId="0" fontId="1" fillId="0" borderId="2" xfId="0" applyFont="1" applyBorder="1"/>
    <xf numFmtId="0" fontId="1" fillId="0" borderId="74" xfId="0" applyFont="1" applyBorder="1"/>
    <xf numFmtId="0" fontId="3" fillId="2" borderId="69" xfId="0" applyFont="1" applyFill="1" applyBorder="1" applyAlignment="1">
      <alignment horizontal="left" vertical="center"/>
    </xf>
    <xf numFmtId="0" fontId="1" fillId="0" borderId="3" xfId="0" applyFont="1" applyBorder="1"/>
    <xf numFmtId="0" fontId="3" fillId="2" borderId="51" xfId="0" applyFont="1" applyFill="1" applyBorder="1" applyAlignment="1">
      <alignment horizontal="left" vertical="center" shrinkToFit="1"/>
    </xf>
    <xf numFmtId="0" fontId="1" fillId="0" borderId="52" xfId="0" applyFont="1" applyBorder="1"/>
    <xf numFmtId="0" fontId="1" fillId="0" borderId="65" xfId="0" applyFont="1" applyBorder="1"/>
    <xf numFmtId="0" fontId="3" fillId="2" borderId="15" xfId="0" applyFont="1" applyFill="1" applyBorder="1" applyAlignment="1">
      <alignment horizontal="left" vertical="center" shrinkToFit="1"/>
    </xf>
    <xf numFmtId="0" fontId="1" fillId="0" borderId="71" xfId="0" applyFont="1" applyBorder="1"/>
    <xf numFmtId="0" fontId="3" fillId="2" borderId="69" xfId="0" applyFont="1" applyFill="1" applyBorder="1" applyAlignment="1">
      <alignment horizontal="left" vertical="center" shrinkToFit="1"/>
    </xf>
    <xf numFmtId="0" fontId="3" fillId="2" borderId="8" xfId="0" applyFont="1" applyFill="1" applyBorder="1" applyAlignment="1">
      <alignment horizontal="left" vertical="center"/>
    </xf>
    <xf numFmtId="0" fontId="1" fillId="0" borderId="10" xfId="0" applyFont="1" applyBorder="1"/>
    <xf numFmtId="0" fontId="3" fillId="2" borderId="8" xfId="0" applyFont="1" applyFill="1" applyBorder="1" applyAlignment="1">
      <alignment horizontal="left" vertical="center" shrinkToFit="1"/>
    </xf>
    <xf numFmtId="0" fontId="1" fillId="0" borderId="9" xfId="0" applyFont="1" applyBorder="1"/>
    <xf numFmtId="0" fontId="3" fillId="3" borderId="8" xfId="0" applyFont="1" applyFill="1" applyBorder="1" applyAlignment="1">
      <alignment horizontal="left" vertical="center"/>
    </xf>
    <xf numFmtId="0" fontId="1" fillId="0" borderId="14" xfId="0" applyFont="1" applyBorder="1"/>
    <xf numFmtId="49" fontId="3" fillId="3" borderId="8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1" fillId="0" borderId="16" xfId="0" applyFont="1" applyBorder="1"/>
    <xf numFmtId="0" fontId="2" fillId="2" borderId="5" xfId="0" applyFont="1" applyFill="1" applyBorder="1" applyAlignment="1">
      <alignment horizontal="center" vertical="center"/>
    </xf>
    <xf numFmtId="0" fontId="1" fillId="0" borderId="6" xfId="0" applyFont="1" applyBorder="1"/>
    <xf numFmtId="0" fontId="1" fillId="0" borderId="7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3" fillId="2" borderId="51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2" fillId="0" borderId="90" xfId="0" applyFont="1" applyFill="1" applyBorder="1" applyAlignment="1">
      <alignment horizontal="left" vertical="center" shrinkToFit="1"/>
    </xf>
  </cellXfs>
  <cellStyles count="2">
    <cellStyle name="Dobry" xfId="1" builtinId="26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IP1037"/>
  <sheetViews>
    <sheetView tabSelected="1" topLeftCell="A97" zoomScale="80" zoomScaleNormal="80" workbookViewId="0">
      <selection activeCell="B107" sqref="B107"/>
    </sheetView>
  </sheetViews>
  <sheetFormatPr defaultColWidth="12.7109375" defaultRowHeight="15" customHeight="1" x14ac:dyDescent="0.2"/>
  <cols>
    <col min="1" max="1" width="6.7109375" style="116" customWidth="1"/>
    <col min="2" max="2" width="48.42578125" style="116" customWidth="1"/>
    <col min="3" max="3" width="41.28515625" style="116" customWidth="1"/>
    <col min="4" max="4" width="8.28515625" style="116" customWidth="1"/>
    <col min="5" max="5" width="8" style="116" customWidth="1"/>
    <col min="6" max="6" width="6" style="116" customWidth="1"/>
    <col min="7" max="7" width="6.140625" style="116" customWidth="1"/>
    <col min="8" max="15" width="8" style="116" customWidth="1"/>
    <col min="16" max="16" width="5" style="116" customWidth="1"/>
    <col min="17" max="17" width="5.7109375" style="116" customWidth="1"/>
    <col min="18" max="18" width="8" style="116" customWidth="1"/>
    <col min="19" max="20" width="6.28515625" style="116" customWidth="1"/>
    <col min="21" max="22" width="8" style="116" customWidth="1"/>
    <col min="23" max="23" width="5.7109375" style="116" customWidth="1"/>
    <col min="24" max="27" width="8" style="116" customWidth="1"/>
    <col min="28" max="28" width="7.140625" style="116" customWidth="1"/>
    <col min="29" max="30" width="9.42578125" style="116" customWidth="1"/>
    <col min="31" max="31" width="13.42578125" style="116" customWidth="1"/>
    <col min="32" max="32" width="13" style="116" customWidth="1"/>
    <col min="33" max="48" width="3.7109375" style="116" customWidth="1"/>
    <col min="49" max="50" width="9.140625" style="116" customWidth="1"/>
    <col min="51" max="51" width="13" style="116" customWidth="1"/>
    <col min="52" max="52" width="6" style="116" customWidth="1"/>
  </cols>
  <sheetData>
    <row r="1" spans="1:52" ht="19.5" customHeight="1" x14ac:dyDescent="0.2">
      <c r="A1" s="515"/>
      <c r="B1" s="515"/>
      <c r="C1" s="110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11"/>
      <c r="AM1" s="109"/>
      <c r="AN1" s="111"/>
      <c r="AO1" s="109"/>
      <c r="AP1" s="111"/>
      <c r="AQ1" s="109"/>
      <c r="AR1" s="111"/>
      <c r="AS1" s="109"/>
      <c r="AT1" s="111"/>
      <c r="AU1" s="109"/>
      <c r="AV1" s="3"/>
      <c r="AW1" s="1"/>
      <c r="AX1" s="1"/>
      <c r="AY1" s="1"/>
      <c r="AZ1" s="1"/>
    </row>
    <row r="2" spans="1:52" s="115" customFormat="1" ht="19.5" customHeight="1" x14ac:dyDescent="0.2">
      <c r="A2" s="536" t="s">
        <v>245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1"/>
      <c r="AA2" s="1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11"/>
      <c r="AM2" s="109"/>
      <c r="AN2" s="111"/>
      <c r="AO2" s="109"/>
      <c r="AP2" s="111"/>
      <c r="AQ2" s="109"/>
      <c r="AR2" s="111"/>
      <c r="AS2" s="109"/>
      <c r="AT2" s="111"/>
      <c r="AU2" s="109"/>
      <c r="AV2" s="3"/>
      <c r="AW2" s="1"/>
      <c r="AX2" s="1"/>
      <c r="AY2" s="1"/>
      <c r="AZ2" s="1"/>
    </row>
    <row r="3" spans="1:52" s="117" customFormat="1" ht="15" customHeight="1" x14ac:dyDescent="0.2">
      <c r="A3" s="498" t="s">
        <v>246</v>
      </c>
      <c r="B3" s="498"/>
      <c r="C3" s="498"/>
      <c r="D3" s="498"/>
      <c r="E3" s="498"/>
      <c r="F3" s="498"/>
      <c r="G3" s="498"/>
      <c r="H3" s="498"/>
      <c r="I3" s="498"/>
      <c r="J3" s="498"/>
      <c r="K3" s="498"/>
      <c r="L3" s="498"/>
      <c r="M3" s="498"/>
      <c r="N3" s="498"/>
      <c r="O3" s="498"/>
      <c r="P3" s="498"/>
      <c r="Q3" s="498"/>
      <c r="R3" s="498"/>
      <c r="S3" s="498"/>
      <c r="T3" s="498"/>
      <c r="U3" s="498"/>
      <c r="V3" s="498"/>
      <c r="W3" s="498"/>
      <c r="X3" s="498"/>
      <c r="Y3" s="498"/>
    </row>
    <row r="4" spans="1:52" s="117" customFormat="1" ht="15" customHeight="1" x14ac:dyDescent="0.2">
      <c r="A4" s="498" t="s">
        <v>247</v>
      </c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Y4" s="498"/>
    </row>
    <row r="5" spans="1:52" s="117" customFormat="1" ht="15" customHeight="1" x14ac:dyDescent="0.2">
      <c r="A5" s="498" t="s">
        <v>248</v>
      </c>
      <c r="B5" s="498"/>
      <c r="C5" s="498"/>
      <c r="D5" s="498"/>
      <c r="E5" s="498"/>
      <c r="F5" s="498"/>
      <c r="G5" s="498"/>
      <c r="H5" s="498"/>
      <c r="I5" s="498"/>
      <c r="J5" s="498"/>
      <c r="K5" s="498"/>
      <c r="L5" s="498"/>
      <c r="M5" s="498"/>
      <c r="N5" s="498"/>
      <c r="O5" s="498"/>
      <c r="P5" s="498"/>
      <c r="Q5" s="498"/>
      <c r="R5" s="498"/>
      <c r="S5" s="498"/>
      <c r="T5" s="498"/>
      <c r="U5" s="498"/>
      <c r="V5" s="498"/>
      <c r="W5" s="498"/>
      <c r="X5" s="498"/>
      <c r="Y5" s="498"/>
    </row>
    <row r="6" spans="1:52" s="117" customFormat="1" ht="15" customHeight="1" x14ac:dyDescent="0.2">
      <c r="A6" s="500" t="s">
        <v>249</v>
      </c>
      <c r="B6" s="500"/>
      <c r="C6" s="500"/>
      <c r="D6" s="500"/>
      <c r="E6" s="500"/>
      <c r="F6" s="500"/>
      <c r="G6" s="500"/>
      <c r="H6" s="500"/>
      <c r="I6" s="500"/>
      <c r="J6" s="500"/>
      <c r="K6" s="500"/>
      <c r="L6" s="500"/>
      <c r="M6" s="500"/>
      <c r="N6" s="500"/>
      <c r="O6" s="500"/>
      <c r="P6" s="500"/>
      <c r="Q6" s="500"/>
      <c r="R6" s="500"/>
      <c r="S6" s="500"/>
      <c r="T6" s="500"/>
      <c r="U6" s="500"/>
      <c r="V6" s="500"/>
      <c r="W6" s="500"/>
      <c r="X6" s="500"/>
      <c r="Y6" s="500"/>
    </row>
    <row r="7" spans="1:52" s="118" customFormat="1" ht="15" customHeight="1" x14ac:dyDescent="0.2">
      <c r="A7" s="498" t="s">
        <v>250</v>
      </c>
      <c r="B7" s="498"/>
      <c r="C7" s="498"/>
      <c r="D7" s="498"/>
      <c r="E7" s="498"/>
      <c r="F7" s="498"/>
      <c r="G7" s="498"/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498"/>
      <c r="S7" s="498"/>
      <c r="T7" s="498"/>
      <c r="U7" s="498"/>
      <c r="V7" s="498"/>
      <c r="W7" s="498"/>
      <c r="X7" s="498"/>
      <c r="Y7" s="498"/>
    </row>
    <row r="8" spans="1:52" s="118" customFormat="1" ht="15" customHeight="1" x14ac:dyDescent="0.2">
      <c r="A8" s="498" t="s">
        <v>251</v>
      </c>
      <c r="B8" s="498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  <c r="T8" s="498"/>
      <c r="U8" s="498"/>
      <c r="V8" s="498"/>
      <c r="W8" s="498"/>
      <c r="X8" s="498"/>
      <c r="Y8" s="498"/>
    </row>
    <row r="9" spans="1:52" s="118" customFormat="1" ht="15" customHeight="1" thickBot="1" x14ac:dyDescent="0.25">
      <c r="A9" s="499" t="s">
        <v>252</v>
      </c>
      <c r="B9" s="499"/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</row>
    <row r="10" spans="1:52" s="124" customFormat="1" ht="12.75" customHeight="1" thickTop="1" thickBot="1" x14ac:dyDescent="0.3">
      <c r="A10" s="119"/>
      <c r="B10" s="120"/>
      <c r="C10" s="121"/>
      <c r="D10" s="122"/>
      <c r="E10" s="123"/>
      <c r="F10" s="123"/>
      <c r="G10" s="123"/>
      <c r="H10" s="525" t="s">
        <v>0</v>
      </c>
      <c r="I10" s="526"/>
      <c r="J10" s="526"/>
      <c r="K10" s="526"/>
      <c r="L10" s="526"/>
      <c r="M10" s="526"/>
      <c r="N10" s="526"/>
      <c r="O10" s="527"/>
      <c r="P10" s="531" t="s">
        <v>1</v>
      </c>
      <c r="Q10" s="532"/>
      <c r="R10" s="532"/>
      <c r="S10" s="533"/>
      <c r="T10" s="531" t="s">
        <v>2</v>
      </c>
      <c r="U10" s="532"/>
      <c r="V10" s="532"/>
      <c r="W10" s="533"/>
      <c r="X10" s="531" t="s">
        <v>3</v>
      </c>
      <c r="Y10" s="532"/>
      <c r="Z10" s="532"/>
      <c r="AA10" s="534"/>
      <c r="AB10" s="516" t="s">
        <v>4</v>
      </c>
      <c r="AC10" s="517"/>
      <c r="AD10" s="517"/>
      <c r="AE10" s="517"/>
      <c r="AF10" s="518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</row>
    <row r="11" spans="1:52" s="124" customFormat="1" ht="16.5" customHeight="1" thickTop="1" thickBot="1" x14ac:dyDescent="0.3">
      <c r="A11" s="119"/>
      <c r="B11" s="120"/>
      <c r="C11" s="121"/>
      <c r="D11" s="122"/>
      <c r="E11" s="123"/>
      <c r="F11" s="123"/>
      <c r="G11" s="123"/>
      <c r="H11" s="528"/>
      <c r="I11" s="529"/>
      <c r="J11" s="529"/>
      <c r="K11" s="529"/>
      <c r="L11" s="529"/>
      <c r="M11" s="529"/>
      <c r="N11" s="529"/>
      <c r="O11" s="530"/>
      <c r="P11" s="525" t="s">
        <v>5</v>
      </c>
      <c r="Q11" s="527"/>
      <c r="R11" s="525" t="s">
        <v>6</v>
      </c>
      <c r="S11" s="527"/>
      <c r="T11" s="525" t="s">
        <v>7</v>
      </c>
      <c r="U11" s="527"/>
      <c r="V11" s="525" t="s">
        <v>8</v>
      </c>
      <c r="W11" s="527"/>
      <c r="X11" s="525" t="s">
        <v>9</v>
      </c>
      <c r="Y11" s="527"/>
      <c r="Z11" s="525" t="s">
        <v>10</v>
      </c>
      <c r="AA11" s="535"/>
      <c r="AB11" s="519"/>
      <c r="AC11" s="520"/>
      <c r="AD11" s="520"/>
      <c r="AE11" s="520"/>
      <c r="AF11" s="521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</row>
    <row r="12" spans="1:52" s="124" customFormat="1" ht="182.25" customHeight="1" thickBot="1" x14ac:dyDescent="0.3">
      <c r="A12" s="411" t="s">
        <v>11</v>
      </c>
      <c r="B12" s="412" t="s">
        <v>12</v>
      </c>
      <c r="C12" s="413" t="s">
        <v>13</v>
      </c>
      <c r="D12" s="414" t="s">
        <v>0</v>
      </c>
      <c r="E12" s="414" t="s">
        <v>14</v>
      </c>
      <c r="F12" s="415" t="s">
        <v>15</v>
      </c>
      <c r="G12" s="415" t="s">
        <v>16</v>
      </c>
      <c r="H12" s="415" t="s">
        <v>17</v>
      </c>
      <c r="I12" s="416" t="s">
        <v>253</v>
      </c>
      <c r="J12" s="417" t="s">
        <v>254</v>
      </c>
      <c r="K12" s="417" t="s">
        <v>255</v>
      </c>
      <c r="L12" s="417" t="s">
        <v>256</v>
      </c>
      <c r="M12" s="417" t="s">
        <v>257</v>
      </c>
      <c r="N12" s="415" t="s">
        <v>258</v>
      </c>
      <c r="O12" s="418" t="s">
        <v>259</v>
      </c>
      <c r="P12" s="416" t="s">
        <v>18</v>
      </c>
      <c r="Q12" s="419" t="s">
        <v>19</v>
      </c>
      <c r="R12" s="416" t="s">
        <v>18</v>
      </c>
      <c r="S12" s="419" t="s">
        <v>19</v>
      </c>
      <c r="T12" s="416" t="s">
        <v>18</v>
      </c>
      <c r="U12" s="419" t="s">
        <v>19</v>
      </c>
      <c r="V12" s="416" t="s">
        <v>18</v>
      </c>
      <c r="W12" s="419" t="s">
        <v>19</v>
      </c>
      <c r="X12" s="416" t="s">
        <v>18</v>
      </c>
      <c r="Y12" s="420" t="s">
        <v>19</v>
      </c>
      <c r="Z12" s="421" t="s">
        <v>18</v>
      </c>
      <c r="AA12" s="420" t="s">
        <v>19</v>
      </c>
      <c r="AB12" s="422" t="s">
        <v>20</v>
      </c>
      <c r="AC12" s="422" t="s">
        <v>48</v>
      </c>
      <c r="AD12" s="422" t="s">
        <v>21</v>
      </c>
      <c r="AE12" s="422" t="s">
        <v>22</v>
      </c>
      <c r="AF12" s="423" t="s">
        <v>23</v>
      </c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</row>
    <row r="13" spans="1:52" s="124" customFormat="1" ht="15" customHeight="1" thickTop="1" thickBot="1" x14ac:dyDescent="0.3">
      <c r="A13" s="424">
        <v>1</v>
      </c>
      <c r="B13" s="127">
        <v>2</v>
      </c>
      <c r="C13" s="127">
        <v>3</v>
      </c>
      <c r="D13" s="126">
        <v>4</v>
      </c>
      <c r="E13" s="127">
        <v>5</v>
      </c>
      <c r="F13" s="127">
        <v>6</v>
      </c>
      <c r="G13" s="126">
        <v>7</v>
      </c>
      <c r="H13" s="127">
        <v>8</v>
      </c>
      <c r="I13" s="127">
        <v>9</v>
      </c>
      <c r="J13" s="126">
        <v>10</v>
      </c>
      <c r="K13" s="127">
        <v>11</v>
      </c>
      <c r="L13" s="127">
        <v>12</v>
      </c>
      <c r="M13" s="126">
        <v>13</v>
      </c>
      <c r="N13" s="127">
        <v>14</v>
      </c>
      <c r="O13" s="127">
        <v>15</v>
      </c>
      <c r="P13" s="126">
        <v>16</v>
      </c>
      <c r="Q13" s="127">
        <v>17</v>
      </c>
      <c r="R13" s="127">
        <v>18</v>
      </c>
      <c r="S13" s="126">
        <v>19</v>
      </c>
      <c r="T13" s="127">
        <v>20</v>
      </c>
      <c r="U13" s="127">
        <v>21</v>
      </c>
      <c r="V13" s="126">
        <v>22</v>
      </c>
      <c r="W13" s="127">
        <v>23</v>
      </c>
      <c r="X13" s="127">
        <v>24</v>
      </c>
      <c r="Y13" s="126">
        <v>25</v>
      </c>
      <c r="Z13" s="127">
        <v>26</v>
      </c>
      <c r="AA13" s="127">
        <v>27</v>
      </c>
      <c r="AB13" s="126">
        <v>28</v>
      </c>
      <c r="AC13" s="127">
        <v>29</v>
      </c>
      <c r="AD13" s="127">
        <v>30</v>
      </c>
      <c r="AE13" s="126">
        <v>31</v>
      </c>
      <c r="AF13" s="425">
        <v>32</v>
      </c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</row>
    <row r="14" spans="1:52" s="124" customFormat="1" ht="16.5" customHeight="1" thickTop="1" thickBot="1" x14ac:dyDescent="0.3">
      <c r="A14" s="522"/>
      <c r="B14" s="523"/>
      <c r="C14" s="523"/>
      <c r="D14" s="523"/>
      <c r="E14" s="523"/>
      <c r="F14" s="523"/>
      <c r="G14" s="523"/>
      <c r="H14" s="523"/>
      <c r="I14" s="523"/>
      <c r="J14" s="523"/>
      <c r="K14" s="523"/>
      <c r="L14" s="523"/>
      <c r="M14" s="523"/>
      <c r="N14" s="523"/>
      <c r="O14" s="523"/>
      <c r="P14" s="523"/>
      <c r="Q14" s="523"/>
      <c r="R14" s="523"/>
      <c r="S14" s="523"/>
      <c r="T14" s="523"/>
      <c r="U14" s="523"/>
      <c r="V14" s="523"/>
      <c r="W14" s="523"/>
      <c r="X14" s="523"/>
      <c r="Y14" s="523"/>
      <c r="Z14" s="523"/>
      <c r="AA14" s="523"/>
      <c r="AB14" s="523"/>
      <c r="AC14" s="523"/>
      <c r="AD14" s="523"/>
      <c r="AE14" s="523"/>
      <c r="AF14" s="524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</row>
    <row r="15" spans="1:52" s="124" customFormat="1" ht="16.5" customHeight="1" thickTop="1" thickBot="1" x14ac:dyDescent="0.3">
      <c r="A15" s="426">
        <v>1</v>
      </c>
      <c r="B15" s="130" t="s">
        <v>49</v>
      </c>
      <c r="C15" s="131" t="s">
        <v>50</v>
      </c>
      <c r="D15" s="132">
        <v>8</v>
      </c>
      <c r="E15" s="133">
        <v>1</v>
      </c>
      <c r="F15" s="134"/>
      <c r="G15" s="135" t="s">
        <v>236</v>
      </c>
      <c r="H15" s="136">
        <f t="shared" ref="H15:H24" si="0">SUM(I15:O15)</f>
        <v>8</v>
      </c>
      <c r="I15" s="137"/>
      <c r="J15" s="138">
        <v>8</v>
      </c>
      <c r="K15" s="139"/>
      <c r="L15" s="139"/>
      <c r="M15" s="139"/>
      <c r="N15" s="140"/>
      <c r="O15" s="140"/>
      <c r="P15" s="141"/>
      <c r="Q15" s="142">
        <v>8</v>
      </c>
      <c r="R15" s="141"/>
      <c r="S15" s="142"/>
      <c r="T15" s="141"/>
      <c r="U15" s="142"/>
      <c r="V15" s="141"/>
      <c r="W15" s="142"/>
      <c r="X15" s="141"/>
      <c r="Y15" s="142"/>
      <c r="Z15" s="143"/>
      <c r="AA15" s="144"/>
      <c r="AB15" s="145"/>
      <c r="AC15" s="146">
        <v>0.52979999999999994</v>
      </c>
      <c r="AD15" s="147"/>
      <c r="AE15" s="145"/>
      <c r="AF15" s="427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123"/>
      <c r="AU15" s="123"/>
      <c r="AV15" s="123"/>
      <c r="AW15" s="123"/>
      <c r="AX15" s="123"/>
      <c r="AY15" s="123"/>
      <c r="AZ15" s="123"/>
    </row>
    <row r="16" spans="1:52" s="124" customFormat="1" ht="16.5" customHeight="1" thickTop="1" thickBot="1" x14ac:dyDescent="0.3">
      <c r="A16" s="428">
        <v>2</v>
      </c>
      <c r="B16" s="149" t="s">
        <v>51</v>
      </c>
      <c r="C16" s="150" t="s">
        <v>52</v>
      </c>
      <c r="D16" s="151">
        <v>16</v>
      </c>
      <c r="E16" s="152">
        <v>2</v>
      </c>
      <c r="F16" s="153"/>
      <c r="G16" s="154" t="s">
        <v>241</v>
      </c>
      <c r="H16" s="155">
        <f t="shared" si="0"/>
        <v>16</v>
      </c>
      <c r="I16" s="156">
        <v>16</v>
      </c>
      <c r="J16" s="157"/>
      <c r="K16" s="158"/>
      <c r="L16" s="157"/>
      <c r="M16" s="157"/>
      <c r="N16" s="157"/>
      <c r="O16" s="157"/>
      <c r="P16" s="156"/>
      <c r="Q16" s="159"/>
      <c r="R16" s="156"/>
      <c r="S16" s="159"/>
      <c r="T16" s="156"/>
      <c r="U16" s="159"/>
      <c r="V16" s="156"/>
      <c r="W16" s="159"/>
      <c r="X16" s="156">
        <v>16</v>
      </c>
      <c r="Y16" s="159"/>
      <c r="Z16" s="143"/>
      <c r="AA16" s="160"/>
      <c r="AB16" s="161"/>
      <c r="AC16" s="162">
        <v>0.88300000000000001</v>
      </c>
      <c r="AD16" s="147"/>
      <c r="AE16" s="161"/>
      <c r="AF16" s="429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</row>
    <row r="17" spans="1:52" s="124" customFormat="1" ht="16.5" customHeight="1" thickTop="1" thickBot="1" x14ac:dyDescent="0.3">
      <c r="A17" s="428">
        <v>3</v>
      </c>
      <c r="B17" s="149" t="s">
        <v>53</v>
      </c>
      <c r="C17" s="150" t="s">
        <v>54</v>
      </c>
      <c r="D17" s="163">
        <v>16</v>
      </c>
      <c r="E17" s="152">
        <v>2</v>
      </c>
      <c r="F17" s="153"/>
      <c r="G17" s="154" t="s">
        <v>241</v>
      </c>
      <c r="H17" s="155">
        <f t="shared" si="0"/>
        <v>16</v>
      </c>
      <c r="I17" s="156">
        <v>16</v>
      </c>
      <c r="J17" s="157"/>
      <c r="K17" s="158"/>
      <c r="L17" s="157"/>
      <c r="M17" s="157"/>
      <c r="N17" s="164"/>
      <c r="O17" s="164"/>
      <c r="P17" s="156"/>
      <c r="Q17" s="159"/>
      <c r="R17" s="156"/>
      <c r="S17" s="159"/>
      <c r="T17" s="156"/>
      <c r="U17" s="159"/>
      <c r="V17" s="156"/>
      <c r="W17" s="159"/>
      <c r="X17" s="156">
        <v>16</v>
      </c>
      <c r="Y17" s="159"/>
      <c r="Z17" s="165"/>
      <c r="AA17" s="166"/>
      <c r="AB17" s="161"/>
      <c r="AC17" s="162">
        <v>0.88300000000000001</v>
      </c>
      <c r="AD17" s="147"/>
      <c r="AE17" s="161"/>
      <c r="AF17" s="429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</row>
    <row r="18" spans="1:52" s="124" customFormat="1" ht="27" customHeight="1" thickTop="1" thickBot="1" x14ac:dyDescent="0.3">
      <c r="A18" s="428">
        <v>4</v>
      </c>
      <c r="B18" s="167" t="s">
        <v>260</v>
      </c>
      <c r="C18" s="168" t="s">
        <v>219</v>
      </c>
      <c r="D18" s="163">
        <v>24</v>
      </c>
      <c r="E18" s="152">
        <v>3</v>
      </c>
      <c r="F18" s="169"/>
      <c r="G18" s="169" t="s">
        <v>236</v>
      </c>
      <c r="H18" s="155">
        <f t="shared" si="0"/>
        <v>24</v>
      </c>
      <c r="I18" s="156">
        <v>8</v>
      </c>
      <c r="J18" s="164">
        <v>16</v>
      </c>
      <c r="K18" s="157"/>
      <c r="L18" s="164"/>
      <c r="M18" s="164"/>
      <c r="N18" s="164"/>
      <c r="O18" s="164"/>
      <c r="P18" s="170">
        <v>8</v>
      </c>
      <c r="Q18" s="171">
        <v>16</v>
      </c>
      <c r="R18" s="170"/>
      <c r="S18" s="171"/>
      <c r="T18" s="170"/>
      <c r="U18" s="171"/>
      <c r="V18" s="170"/>
      <c r="W18" s="171"/>
      <c r="X18" s="170"/>
      <c r="Y18" s="171"/>
      <c r="Z18" s="172"/>
      <c r="AA18" s="166"/>
      <c r="AB18" s="161"/>
      <c r="AC18" s="162">
        <v>1.2362</v>
      </c>
      <c r="AD18" s="147"/>
      <c r="AE18" s="161"/>
      <c r="AF18" s="429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</row>
    <row r="19" spans="1:52" s="124" customFormat="1" ht="16.5" customHeight="1" thickTop="1" thickBot="1" x14ac:dyDescent="0.3">
      <c r="A19" s="428">
        <v>5</v>
      </c>
      <c r="B19" s="173" t="s">
        <v>55</v>
      </c>
      <c r="C19" s="174" t="s">
        <v>56</v>
      </c>
      <c r="D19" s="175">
        <v>16</v>
      </c>
      <c r="E19" s="152">
        <v>2</v>
      </c>
      <c r="F19" s="169"/>
      <c r="G19" s="169" t="s">
        <v>237</v>
      </c>
      <c r="H19" s="155">
        <f t="shared" si="0"/>
        <v>16</v>
      </c>
      <c r="I19" s="156">
        <v>16</v>
      </c>
      <c r="J19" s="164"/>
      <c r="K19" s="157"/>
      <c r="L19" s="164"/>
      <c r="M19" s="164"/>
      <c r="N19" s="164"/>
      <c r="O19" s="164"/>
      <c r="P19" s="170"/>
      <c r="Q19" s="171"/>
      <c r="R19" s="170"/>
      <c r="S19" s="171"/>
      <c r="T19" s="176">
        <v>16</v>
      </c>
      <c r="U19" s="177"/>
      <c r="V19" s="170"/>
      <c r="W19" s="171"/>
      <c r="X19" s="170"/>
      <c r="Y19" s="171"/>
      <c r="Z19" s="172"/>
      <c r="AA19" s="166"/>
      <c r="AB19" s="178"/>
      <c r="AC19" s="162">
        <v>0.88300000000000001</v>
      </c>
      <c r="AD19" s="147"/>
      <c r="AE19" s="178"/>
      <c r="AF19" s="430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</row>
    <row r="20" spans="1:52" s="124" customFormat="1" ht="16.5" customHeight="1" thickTop="1" thickBot="1" x14ac:dyDescent="0.3">
      <c r="A20" s="428">
        <v>6</v>
      </c>
      <c r="B20" s="173" t="s">
        <v>57</v>
      </c>
      <c r="C20" s="174" t="s">
        <v>58</v>
      </c>
      <c r="D20" s="151">
        <v>23</v>
      </c>
      <c r="E20" s="152">
        <v>2</v>
      </c>
      <c r="F20" s="169"/>
      <c r="G20" s="179" t="s">
        <v>236</v>
      </c>
      <c r="H20" s="155">
        <f t="shared" si="0"/>
        <v>23</v>
      </c>
      <c r="I20" s="156">
        <f>P20+R20+T20+V20+X20+Z20</f>
        <v>0</v>
      </c>
      <c r="J20" s="164"/>
      <c r="K20" s="157"/>
      <c r="L20" s="164"/>
      <c r="M20" s="164">
        <v>23</v>
      </c>
      <c r="N20" s="157"/>
      <c r="O20" s="157"/>
      <c r="P20" s="170"/>
      <c r="Q20" s="171">
        <v>23</v>
      </c>
      <c r="R20" s="170"/>
      <c r="S20" s="171"/>
      <c r="T20" s="170"/>
      <c r="U20" s="171"/>
      <c r="V20" s="170"/>
      <c r="W20" s="171"/>
      <c r="X20" s="170"/>
      <c r="Y20" s="171"/>
      <c r="Z20" s="172"/>
      <c r="AA20" s="166"/>
      <c r="AB20" s="161"/>
      <c r="AC20" s="162">
        <v>1.0595999999999999</v>
      </c>
      <c r="AD20" s="147"/>
      <c r="AE20" s="161"/>
      <c r="AF20" s="429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</row>
    <row r="21" spans="1:52" s="124" customFormat="1" ht="16.5" customHeight="1" thickTop="1" thickBot="1" x14ac:dyDescent="0.3">
      <c r="A21" s="428">
        <v>7</v>
      </c>
      <c r="B21" s="173" t="s">
        <v>59</v>
      </c>
      <c r="C21" s="174" t="s">
        <v>60</v>
      </c>
      <c r="D21" s="163">
        <v>23</v>
      </c>
      <c r="E21" s="152">
        <v>2</v>
      </c>
      <c r="F21" s="169"/>
      <c r="G21" s="179" t="s">
        <v>238</v>
      </c>
      <c r="H21" s="155">
        <f t="shared" si="0"/>
        <v>23</v>
      </c>
      <c r="I21" s="156">
        <f>P21+R21+T21+V21+X21+Z21</f>
        <v>0</v>
      </c>
      <c r="J21" s="164"/>
      <c r="K21" s="157"/>
      <c r="L21" s="164"/>
      <c r="M21" s="164">
        <v>23</v>
      </c>
      <c r="N21" s="164"/>
      <c r="O21" s="164"/>
      <c r="P21" s="170"/>
      <c r="Q21" s="171"/>
      <c r="R21" s="170"/>
      <c r="S21" s="171">
        <v>23</v>
      </c>
      <c r="T21" s="170"/>
      <c r="U21" s="171"/>
      <c r="V21" s="170"/>
      <c r="W21" s="171"/>
      <c r="X21" s="170"/>
      <c r="Y21" s="171"/>
      <c r="Z21" s="172"/>
      <c r="AA21" s="166"/>
      <c r="AB21" s="161"/>
      <c r="AC21" s="162">
        <v>1.0595999999999999</v>
      </c>
      <c r="AD21" s="147"/>
      <c r="AE21" s="161"/>
      <c r="AF21" s="429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</row>
    <row r="22" spans="1:52" s="124" customFormat="1" ht="16.5" customHeight="1" thickTop="1" thickBot="1" x14ac:dyDescent="0.3">
      <c r="A22" s="428">
        <v>8</v>
      </c>
      <c r="B22" s="173" t="s">
        <v>61</v>
      </c>
      <c r="C22" s="174" t="s">
        <v>62</v>
      </c>
      <c r="D22" s="163">
        <v>23</v>
      </c>
      <c r="E22" s="152">
        <v>2</v>
      </c>
      <c r="F22" s="169"/>
      <c r="G22" s="179" t="s">
        <v>237</v>
      </c>
      <c r="H22" s="155">
        <f t="shared" si="0"/>
        <v>23</v>
      </c>
      <c r="I22" s="156">
        <f>P22+R22+T22+V22+X22+Z22</f>
        <v>0</v>
      </c>
      <c r="J22" s="164"/>
      <c r="K22" s="157"/>
      <c r="L22" s="164"/>
      <c r="M22" s="164">
        <v>23</v>
      </c>
      <c r="N22" s="164"/>
      <c r="O22" s="164"/>
      <c r="P22" s="170"/>
      <c r="Q22" s="171"/>
      <c r="R22" s="170"/>
      <c r="S22" s="171"/>
      <c r="T22" s="170"/>
      <c r="U22" s="171">
        <v>23</v>
      </c>
      <c r="V22" s="170"/>
      <c r="W22" s="171"/>
      <c r="X22" s="170"/>
      <c r="Y22" s="171"/>
      <c r="Z22" s="172"/>
      <c r="AA22" s="166"/>
      <c r="AB22" s="161"/>
      <c r="AC22" s="162">
        <v>1.0595999999999999</v>
      </c>
      <c r="AD22" s="147"/>
      <c r="AE22" s="161"/>
      <c r="AF22" s="429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</row>
    <row r="23" spans="1:52" s="124" customFormat="1" ht="16.5" customHeight="1" thickTop="1" thickBot="1" x14ac:dyDescent="0.3">
      <c r="A23" s="428">
        <v>9</v>
      </c>
      <c r="B23" s="180" t="s">
        <v>63</v>
      </c>
      <c r="C23" s="181" t="s">
        <v>64</v>
      </c>
      <c r="D23" s="163">
        <v>23</v>
      </c>
      <c r="E23" s="152">
        <v>2</v>
      </c>
      <c r="F23" s="169" t="s">
        <v>239</v>
      </c>
      <c r="G23" s="179"/>
      <c r="H23" s="155">
        <f t="shared" si="0"/>
        <v>23</v>
      </c>
      <c r="I23" s="156">
        <f>P23+R23+T23+V23+X23+Z23</f>
        <v>0</v>
      </c>
      <c r="J23" s="164"/>
      <c r="K23" s="157"/>
      <c r="L23" s="164"/>
      <c r="M23" s="164">
        <v>23</v>
      </c>
      <c r="N23" s="164"/>
      <c r="O23" s="164"/>
      <c r="P23" s="170"/>
      <c r="Q23" s="171"/>
      <c r="R23" s="170"/>
      <c r="S23" s="171"/>
      <c r="T23" s="170"/>
      <c r="U23" s="171"/>
      <c r="V23" s="170"/>
      <c r="W23" s="171">
        <v>23</v>
      </c>
      <c r="X23" s="170"/>
      <c r="Y23" s="171"/>
      <c r="Z23" s="172"/>
      <c r="AA23" s="166"/>
      <c r="AB23" s="182"/>
      <c r="AC23" s="162">
        <v>1.0595999999999999</v>
      </c>
      <c r="AD23" s="147"/>
      <c r="AE23" s="182"/>
      <c r="AF23" s="431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</row>
    <row r="24" spans="1:52" s="124" customFormat="1" ht="16.5" customHeight="1" thickTop="1" thickBot="1" x14ac:dyDescent="0.3">
      <c r="A24" s="428">
        <v>10</v>
      </c>
      <c r="B24" s="183" t="s">
        <v>65</v>
      </c>
      <c r="C24" s="150" t="s">
        <v>66</v>
      </c>
      <c r="D24" s="175">
        <v>8</v>
      </c>
      <c r="E24" s="152">
        <v>1</v>
      </c>
      <c r="F24" s="153"/>
      <c r="G24" s="154" t="s">
        <v>240</v>
      </c>
      <c r="H24" s="155">
        <f t="shared" si="0"/>
        <v>8</v>
      </c>
      <c r="I24" s="156"/>
      <c r="J24" s="157">
        <v>8</v>
      </c>
      <c r="K24" s="158"/>
      <c r="L24" s="157"/>
      <c r="M24" s="157"/>
      <c r="N24" s="164"/>
      <c r="O24" s="164"/>
      <c r="P24" s="156"/>
      <c r="Q24" s="159"/>
      <c r="R24" s="156"/>
      <c r="S24" s="159"/>
      <c r="T24" s="156"/>
      <c r="U24" s="159"/>
      <c r="V24" s="156"/>
      <c r="W24" s="159"/>
      <c r="X24" s="156"/>
      <c r="Y24" s="159"/>
      <c r="Z24" s="143"/>
      <c r="AA24" s="160">
        <v>8</v>
      </c>
      <c r="AB24" s="178"/>
      <c r="AC24" s="162">
        <v>0.52979999999999994</v>
      </c>
      <c r="AD24" s="147"/>
      <c r="AE24" s="178"/>
      <c r="AF24" s="430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</row>
    <row r="25" spans="1:52" s="124" customFormat="1" ht="16.5" customHeight="1" thickTop="1" thickBot="1" x14ac:dyDescent="0.3">
      <c r="A25" s="509" t="s">
        <v>17</v>
      </c>
      <c r="B25" s="510"/>
      <c r="C25" s="184"/>
      <c r="D25" s="185">
        <f>SUM(D15:D24)</f>
        <v>180</v>
      </c>
      <c r="E25" s="186">
        <f t="shared" ref="E25:AF25" si="1">SUM(E15:E24)</f>
        <v>19</v>
      </c>
      <c r="F25" s="186"/>
      <c r="G25" s="186"/>
      <c r="H25" s="187">
        <f>SUM(H15:H24)</f>
        <v>180</v>
      </c>
      <c r="I25" s="188">
        <f t="shared" ref="I25:AA25" si="2">SUM(I15:I24)</f>
        <v>56</v>
      </c>
      <c r="J25" s="189">
        <f t="shared" si="2"/>
        <v>32</v>
      </c>
      <c r="K25" s="189">
        <f t="shared" si="2"/>
        <v>0</v>
      </c>
      <c r="L25" s="189">
        <f t="shared" si="2"/>
        <v>0</v>
      </c>
      <c r="M25" s="189">
        <f t="shared" si="2"/>
        <v>92</v>
      </c>
      <c r="N25" s="189">
        <f t="shared" si="2"/>
        <v>0</v>
      </c>
      <c r="O25" s="190">
        <f t="shared" si="2"/>
        <v>0</v>
      </c>
      <c r="P25" s="188">
        <f>SUM(P15:P24)</f>
        <v>8</v>
      </c>
      <c r="Q25" s="190">
        <f t="shared" si="2"/>
        <v>47</v>
      </c>
      <c r="R25" s="188">
        <f t="shared" si="2"/>
        <v>0</v>
      </c>
      <c r="S25" s="190">
        <f t="shared" si="2"/>
        <v>23</v>
      </c>
      <c r="T25" s="188">
        <f t="shared" si="2"/>
        <v>16</v>
      </c>
      <c r="U25" s="191">
        <f t="shared" si="2"/>
        <v>23</v>
      </c>
      <c r="V25" s="188">
        <f t="shared" si="2"/>
        <v>0</v>
      </c>
      <c r="W25" s="190">
        <f t="shared" si="2"/>
        <v>23</v>
      </c>
      <c r="X25" s="188">
        <f t="shared" si="2"/>
        <v>32</v>
      </c>
      <c r="Y25" s="190">
        <f t="shared" si="2"/>
        <v>0</v>
      </c>
      <c r="Z25" s="188">
        <f t="shared" si="2"/>
        <v>0</v>
      </c>
      <c r="AA25" s="190">
        <f t="shared" si="2"/>
        <v>8</v>
      </c>
      <c r="AB25" s="186">
        <f t="shared" si="1"/>
        <v>0</v>
      </c>
      <c r="AC25" s="192">
        <f t="shared" si="1"/>
        <v>9.1831999999999994</v>
      </c>
      <c r="AD25" s="186">
        <f t="shared" si="1"/>
        <v>0</v>
      </c>
      <c r="AE25" s="186">
        <f t="shared" si="1"/>
        <v>0</v>
      </c>
      <c r="AF25" s="432">
        <f t="shared" si="1"/>
        <v>0</v>
      </c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</row>
    <row r="26" spans="1:52" s="124" customFormat="1" ht="16.5" customHeight="1" thickTop="1" thickBot="1" x14ac:dyDescent="0.3">
      <c r="A26" s="503" t="s">
        <v>67</v>
      </c>
      <c r="B26" s="504"/>
      <c r="C26" s="504"/>
      <c r="D26" s="504"/>
      <c r="E26" s="504"/>
      <c r="F26" s="504"/>
      <c r="G26" s="504"/>
      <c r="H26" s="504"/>
      <c r="I26" s="504"/>
      <c r="J26" s="504"/>
      <c r="K26" s="504"/>
      <c r="L26" s="504"/>
      <c r="M26" s="504"/>
      <c r="N26" s="504"/>
      <c r="O26" s="504"/>
      <c r="P26" s="504"/>
      <c r="Q26" s="504"/>
      <c r="R26" s="504"/>
      <c r="S26" s="504"/>
      <c r="T26" s="504"/>
      <c r="U26" s="504"/>
      <c r="V26" s="504"/>
      <c r="W26" s="504"/>
      <c r="X26" s="504"/>
      <c r="Y26" s="504"/>
      <c r="Z26" s="504"/>
      <c r="AA26" s="504"/>
      <c r="AB26" s="504"/>
      <c r="AC26" s="504"/>
      <c r="AD26" s="504"/>
      <c r="AE26" s="504"/>
      <c r="AF26" s="505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</row>
    <row r="27" spans="1:52" s="124" customFormat="1" ht="16.5" customHeight="1" thickTop="1" thickBot="1" x14ac:dyDescent="0.3">
      <c r="A27" s="433">
        <v>12</v>
      </c>
      <c r="B27" s="249" t="s">
        <v>68</v>
      </c>
      <c r="C27" s="195" t="s">
        <v>217</v>
      </c>
      <c r="D27" s="175">
        <v>16</v>
      </c>
      <c r="E27" s="194">
        <v>2</v>
      </c>
      <c r="F27" s="196"/>
      <c r="G27" s="197" t="s">
        <v>238</v>
      </c>
      <c r="H27" s="155">
        <f>SUM(I27:O27)</f>
        <v>16</v>
      </c>
      <c r="I27" s="198">
        <v>16</v>
      </c>
      <c r="J27" s="199"/>
      <c r="K27" s="199"/>
      <c r="L27" s="199"/>
      <c r="M27" s="199"/>
      <c r="N27" s="199"/>
      <c r="O27" s="199"/>
      <c r="P27" s="198"/>
      <c r="Q27" s="200"/>
      <c r="R27" s="198">
        <v>16</v>
      </c>
      <c r="S27" s="200"/>
      <c r="T27" s="198"/>
      <c r="U27" s="200"/>
      <c r="V27" s="198"/>
      <c r="W27" s="200"/>
      <c r="X27" s="198"/>
      <c r="Y27" s="200"/>
      <c r="Z27" s="198"/>
      <c r="AA27" s="200"/>
      <c r="AB27" s="201"/>
      <c r="AC27" s="202">
        <v>1.2</v>
      </c>
      <c r="AD27" s="434">
        <v>2</v>
      </c>
      <c r="AE27" s="178"/>
      <c r="AF27" s="430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</row>
    <row r="28" spans="1:52" s="124" customFormat="1" ht="16.5" customHeight="1" thickTop="1" thickBot="1" x14ac:dyDescent="0.3">
      <c r="A28" s="428">
        <v>13</v>
      </c>
      <c r="B28" s="203" t="s">
        <v>70</v>
      </c>
      <c r="C28" s="204" t="s">
        <v>218</v>
      </c>
      <c r="D28" s="151">
        <v>16</v>
      </c>
      <c r="E28" s="148">
        <v>3</v>
      </c>
      <c r="F28" s="205"/>
      <c r="G28" s="153" t="s">
        <v>237</v>
      </c>
      <c r="H28" s="155">
        <f>SUM(I28:O28)</f>
        <v>16</v>
      </c>
      <c r="I28" s="156">
        <v>16</v>
      </c>
      <c r="J28" s="157"/>
      <c r="K28" s="158"/>
      <c r="L28" s="157"/>
      <c r="M28" s="157"/>
      <c r="N28" s="157"/>
      <c r="O28" s="157"/>
      <c r="P28" s="156"/>
      <c r="Q28" s="159"/>
      <c r="R28" s="156"/>
      <c r="S28" s="159"/>
      <c r="T28" s="156">
        <v>16</v>
      </c>
      <c r="U28" s="159"/>
      <c r="V28" s="156"/>
      <c r="W28" s="159"/>
      <c r="X28" s="156"/>
      <c r="Y28" s="159"/>
      <c r="Z28" s="156"/>
      <c r="AA28" s="159"/>
      <c r="AB28" s="206"/>
      <c r="AC28" s="202">
        <v>1.4</v>
      </c>
      <c r="AD28" s="207">
        <v>3</v>
      </c>
      <c r="AE28" s="178"/>
      <c r="AF28" s="429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</row>
    <row r="29" spans="1:52" s="124" customFormat="1" ht="16.5" customHeight="1" thickTop="1" thickBot="1" x14ac:dyDescent="0.3">
      <c r="A29" s="509" t="s">
        <v>17</v>
      </c>
      <c r="B29" s="510"/>
      <c r="C29" s="435"/>
      <c r="D29" s="208">
        <f t="shared" ref="D29:AF29" si="3">SUM(D27:D28)</f>
        <v>32</v>
      </c>
      <c r="E29" s="208">
        <f t="shared" si="3"/>
        <v>5</v>
      </c>
      <c r="F29" s="208"/>
      <c r="G29" s="208"/>
      <c r="H29" s="187">
        <f t="shared" ref="H29:AA29" si="4">SUM(H27:H28)</f>
        <v>32</v>
      </c>
      <c r="I29" s="209">
        <f t="shared" si="4"/>
        <v>32</v>
      </c>
      <c r="J29" s="210">
        <f t="shared" si="4"/>
        <v>0</v>
      </c>
      <c r="K29" s="210">
        <f t="shared" si="4"/>
        <v>0</v>
      </c>
      <c r="L29" s="210">
        <f t="shared" si="4"/>
        <v>0</v>
      </c>
      <c r="M29" s="210">
        <f t="shared" si="4"/>
        <v>0</v>
      </c>
      <c r="N29" s="210">
        <f t="shared" si="4"/>
        <v>0</v>
      </c>
      <c r="O29" s="210">
        <f t="shared" si="4"/>
        <v>0</v>
      </c>
      <c r="P29" s="209">
        <f>SUM(P27:P28)</f>
        <v>0</v>
      </c>
      <c r="Q29" s="211">
        <f t="shared" si="4"/>
        <v>0</v>
      </c>
      <c r="R29" s="209">
        <f t="shared" si="4"/>
        <v>16</v>
      </c>
      <c r="S29" s="211">
        <f t="shared" si="4"/>
        <v>0</v>
      </c>
      <c r="T29" s="209">
        <f t="shared" si="4"/>
        <v>16</v>
      </c>
      <c r="U29" s="212">
        <f t="shared" si="4"/>
        <v>0</v>
      </c>
      <c r="V29" s="209">
        <f t="shared" si="4"/>
        <v>0</v>
      </c>
      <c r="W29" s="211">
        <f t="shared" si="4"/>
        <v>0</v>
      </c>
      <c r="X29" s="209">
        <f t="shared" si="4"/>
        <v>0</v>
      </c>
      <c r="Y29" s="211">
        <f t="shared" si="4"/>
        <v>0</v>
      </c>
      <c r="Z29" s="209">
        <f t="shared" si="4"/>
        <v>0</v>
      </c>
      <c r="AA29" s="211">
        <f t="shared" si="4"/>
        <v>0</v>
      </c>
      <c r="AB29" s="186">
        <f t="shared" si="3"/>
        <v>0</v>
      </c>
      <c r="AC29" s="213">
        <f t="shared" si="3"/>
        <v>2.5999999999999996</v>
      </c>
      <c r="AD29" s="214">
        <f t="shared" si="3"/>
        <v>5</v>
      </c>
      <c r="AE29" s="214">
        <f t="shared" si="3"/>
        <v>0</v>
      </c>
      <c r="AF29" s="436">
        <f t="shared" si="3"/>
        <v>0</v>
      </c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</row>
    <row r="30" spans="1:52" s="124" customFormat="1" ht="16.5" customHeight="1" thickTop="1" thickBot="1" x14ac:dyDescent="0.3">
      <c r="A30" s="503" t="s">
        <v>71</v>
      </c>
      <c r="B30" s="504"/>
      <c r="C30" s="504"/>
      <c r="D30" s="504"/>
      <c r="E30" s="504"/>
      <c r="F30" s="504"/>
      <c r="G30" s="504"/>
      <c r="H30" s="504"/>
      <c r="I30" s="504"/>
      <c r="J30" s="504"/>
      <c r="K30" s="504"/>
      <c r="L30" s="504"/>
      <c r="M30" s="504"/>
      <c r="N30" s="504"/>
      <c r="O30" s="504"/>
      <c r="P30" s="504"/>
      <c r="Q30" s="504"/>
      <c r="R30" s="504"/>
      <c r="S30" s="504"/>
      <c r="T30" s="504"/>
      <c r="U30" s="504"/>
      <c r="V30" s="504"/>
      <c r="W30" s="504"/>
      <c r="X30" s="504"/>
      <c r="Y30" s="504"/>
      <c r="Z30" s="504"/>
      <c r="AA30" s="504"/>
      <c r="AB30" s="504"/>
      <c r="AC30" s="504"/>
      <c r="AD30" s="504"/>
      <c r="AE30" s="504"/>
      <c r="AF30" s="505"/>
      <c r="AG30" s="129"/>
      <c r="AH30" s="129"/>
      <c r="AI30" s="129"/>
      <c r="AJ30" s="129"/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129"/>
      <c r="AY30" s="129"/>
      <c r="AZ30" s="129"/>
    </row>
    <row r="31" spans="1:52" s="124" customFormat="1" ht="16.5" customHeight="1" thickTop="1" thickBot="1" x14ac:dyDescent="0.3">
      <c r="A31" s="433">
        <v>14</v>
      </c>
      <c r="B31" s="248" t="s">
        <v>72</v>
      </c>
      <c r="C31" s="215" t="s">
        <v>73</v>
      </c>
      <c r="D31" s="437">
        <v>24</v>
      </c>
      <c r="E31" s="216">
        <v>5</v>
      </c>
      <c r="F31" s="197" t="s">
        <v>236</v>
      </c>
      <c r="G31" s="217"/>
      <c r="H31" s="155">
        <f>SUM(I31:O31)</f>
        <v>24</v>
      </c>
      <c r="I31" s="198">
        <v>8</v>
      </c>
      <c r="J31" s="199">
        <v>16</v>
      </c>
      <c r="K31" s="199"/>
      <c r="L31" s="199"/>
      <c r="M31" s="218"/>
      <c r="N31" s="218"/>
      <c r="O31" s="200"/>
      <c r="P31" s="219">
        <v>8</v>
      </c>
      <c r="Q31" s="220">
        <v>16</v>
      </c>
      <c r="R31" s="198"/>
      <c r="S31" s="200"/>
      <c r="T31" s="198"/>
      <c r="U31" s="200"/>
      <c r="V31" s="198"/>
      <c r="W31" s="200"/>
      <c r="X31" s="198"/>
      <c r="Y31" s="200"/>
      <c r="Z31" s="198"/>
      <c r="AA31" s="200"/>
      <c r="AB31" s="221"/>
      <c r="AC31" s="202">
        <v>1.1000000000000001</v>
      </c>
      <c r="AD31" s="178"/>
      <c r="AE31" s="178"/>
      <c r="AF31" s="430"/>
      <c r="AG31" s="123"/>
      <c r="AH31" s="123"/>
      <c r="AI31" s="123"/>
      <c r="AJ31" s="123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</row>
    <row r="32" spans="1:52" s="124" customFormat="1" ht="16.5" customHeight="1" thickTop="1" thickBot="1" x14ac:dyDescent="0.3">
      <c r="A32" s="428">
        <v>15</v>
      </c>
      <c r="B32" s="249" t="s">
        <v>74</v>
      </c>
      <c r="C32" s="150" t="s">
        <v>75</v>
      </c>
      <c r="D32" s="437">
        <v>24</v>
      </c>
      <c r="E32" s="360">
        <v>5</v>
      </c>
      <c r="F32" s="153" t="s">
        <v>237</v>
      </c>
      <c r="G32" s="222"/>
      <c r="H32" s="155">
        <f>SUM(I32:O32)</f>
        <v>24</v>
      </c>
      <c r="I32" s="223">
        <v>8</v>
      </c>
      <c r="J32" s="157">
        <v>16</v>
      </c>
      <c r="K32" s="157"/>
      <c r="L32" s="157"/>
      <c r="M32" s="224"/>
      <c r="N32" s="224"/>
      <c r="O32" s="159"/>
      <c r="P32" s="156"/>
      <c r="Q32" s="225"/>
      <c r="R32" s="156"/>
      <c r="S32" s="159"/>
      <c r="T32" s="156">
        <v>8</v>
      </c>
      <c r="U32" s="159">
        <v>16</v>
      </c>
      <c r="V32" s="156"/>
      <c r="W32" s="159"/>
      <c r="X32" s="156"/>
      <c r="Y32" s="159"/>
      <c r="Z32" s="156"/>
      <c r="AA32" s="159"/>
      <c r="AB32" s="226"/>
      <c r="AC32" s="202">
        <v>1.1000000000000001</v>
      </c>
      <c r="AD32" s="161"/>
      <c r="AE32" s="161"/>
      <c r="AF32" s="429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</row>
    <row r="33" spans="1:52" s="124" customFormat="1" ht="16.5" customHeight="1" thickTop="1" thickBot="1" x14ac:dyDescent="0.3">
      <c r="A33" s="428">
        <v>16</v>
      </c>
      <c r="B33" s="203" t="s">
        <v>76</v>
      </c>
      <c r="C33" s="204" t="s">
        <v>77</v>
      </c>
      <c r="D33" s="437">
        <v>24</v>
      </c>
      <c r="E33" s="360">
        <v>4</v>
      </c>
      <c r="F33" s="153"/>
      <c r="G33" s="222" t="s">
        <v>238</v>
      </c>
      <c r="H33" s="155">
        <f>SUM(I33:O33)</f>
        <v>24</v>
      </c>
      <c r="I33" s="223">
        <v>8</v>
      </c>
      <c r="J33" s="157">
        <v>16</v>
      </c>
      <c r="K33" s="157"/>
      <c r="L33" s="157"/>
      <c r="M33" s="224"/>
      <c r="N33" s="224"/>
      <c r="O33" s="159"/>
      <c r="P33" s="156"/>
      <c r="Q33" s="225"/>
      <c r="R33" s="223">
        <v>8</v>
      </c>
      <c r="S33" s="159">
        <v>16</v>
      </c>
      <c r="T33" s="223"/>
      <c r="U33" s="159"/>
      <c r="V33" s="156"/>
      <c r="W33" s="159"/>
      <c r="X33" s="223"/>
      <c r="Y33" s="159"/>
      <c r="Z33" s="156"/>
      <c r="AA33" s="159"/>
      <c r="AB33" s="226"/>
      <c r="AC33" s="202">
        <v>1.1000000000000001</v>
      </c>
      <c r="AD33" s="161"/>
      <c r="AE33" s="161"/>
      <c r="AF33" s="429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</row>
    <row r="34" spans="1:52" s="124" customFormat="1" ht="16.5" customHeight="1" thickTop="1" thickBot="1" x14ac:dyDescent="0.3">
      <c r="A34" s="509" t="s">
        <v>17</v>
      </c>
      <c r="B34" s="510"/>
      <c r="C34" s="184"/>
      <c r="D34" s="186">
        <f t="shared" ref="D34:AF34" si="5">SUM(D31:D33)</f>
        <v>72</v>
      </c>
      <c r="E34" s="186">
        <f t="shared" si="5"/>
        <v>14</v>
      </c>
      <c r="F34" s="227"/>
      <c r="G34" s="227"/>
      <c r="H34" s="187">
        <f t="shared" ref="H34:AA34" si="6">SUM(H31:H33)</f>
        <v>72</v>
      </c>
      <c r="I34" s="188">
        <f t="shared" si="6"/>
        <v>24</v>
      </c>
      <c r="J34" s="189">
        <f t="shared" si="6"/>
        <v>48</v>
      </c>
      <c r="K34" s="189">
        <f t="shared" si="6"/>
        <v>0</v>
      </c>
      <c r="L34" s="189">
        <f t="shared" si="6"/>
        <v>0</v>
      </c>
      <c r="M34" s="189">
        <f t="shared" si="6"/>
        <v>0</v>
      </c>
      <c r="N34" s="189">
        <f t="shared" si="6"/>
        <v>0</v>
      </c>
      <c r="O34" s="190">
        <f t="shared" si="6"/>
        <v>0</v>
      </c>
      <c r="P34" s="188">
        <f>SUM(P31:P33)</f>
        <v>8</v>
      </c>
      <c r="Q34" s="190">
        <f t="shared" si="6"/>
        <v>16</v>
      </c>
      <c r="R34" s="188">
        <f t="shared" si="6"/>
        <v>8</v>
      </c>
      <c r="S34" s="190">
        <f t="shared" si="6"/>
        <v>16</v>
      </c>
      <c r="T34" s="188">
        <f t="shared" si="6"/>
        <v>8</v>
      </c>
      <c r="U34" s="190">
        <f t="shared" si="6"/>
        <v>16</v>
      </c>
      <c r="V34" s="188">
        <f t="shared" si="6"/>
        <v>0</v>
      </c>
      <c r="W34" s="190">
        <f t="shared" si="6"/>
        <v>0</v>
      </c>
      <c r="X34" s="188">
        <f t="shared" si="6"/>
        <v>0</v>
      </c>
      <c r="Y34" s="190">
        <f t="shared" si="6"/>
        <v>0</v>
      </c>
      <c r="Z34" s="188">
        <f t="shared" si="6"/>
        <v>0</v>
      </c>
      <c r="AA34" s="190">
        <f t="shared" si="6"/>
        <v>0</v>
      </c>
      <c r="AB34" s="214">
        <f t="shared" si="5"/>
        <v>0</v>
      </c>
      <c r="AC34" s="213">
        <f t="shared" si="5"/>
        <v>3.3000000000000003</v>
      </c>
      <c r="AD34" s="214">
        <f t="shared" si="5"/>
        <v>0</v>
      </c>
      <c r="AE34" s="214">
        <f t="shared" si="5"/>
        <v>0</v>
      </c>
      <c r="AF34" s="436">
        <f t="shared" si="5"/>
        <v>0</v>
      </c>
      <c r="AG34" s="193"/>
      <c r="AH34" s="193"/>
      <c r="AI34" s="193"/>
      <c r="AJ34" s="193"/>
      <c r="AK34" s="193"/>
      <c r="AL34" s="193"/>
      <c r="AM34" s="193"/>
      <c r="AN34" s="193"/>
      <c r="AO34" s="193"/>
      <c r="AP34" s="193"/>
      <c r="AQ34" s="193"/>
      <c r="AR34" s="193"/>
      <c r="AS34" s="193"/>
      <c r="AT34" s="193"/>
      <c r="AU34" s="193"/>
      <c r="AV34" s="193"/>
      <c r="AW34" s="193"/>
      <c r="AX34" s="193"/>
      <c r="AY34" s="193"/>
      <c r="AZ34" s="193"/>
    </row>
    <row r="35" spans="1:52" s="124" customFormat="1" ht="16.5" customHeight="1" thickTop="1" x14ac:dyDescent="0.25">
      <c r="A35" s="503" t="s">
        <v>78</v>
      </c>
      <c r="B35" s="504"/>
      <c r="C35" s="504"/>
      <c r="D35" s="504"/>
      <c r="E35" s="504"/>
      <c r="F35" s="504"/>
      <c r="G35" s="504"/>
      <c r="H35" s="504"/>
      <c r="I35" s="504"/>
      <c r="J35" s="504"/>
      <c r="K35" s="504"/>
      <c r="L35" s="504"/>
      <c r="M35" s="504"/>
      <c r="N35" s="504"/>
      <c r="O35" s="504"/>
      <c r="P35" s="504"/>
      <c r="Q35" s="504"/>
      <c r="R35" s="504"/>
      <c r="S35" s="504"/>
      <c r="T35" s="504"/>
      <c r="U35" s="504"/>
      <c r="V35" s="504"/>
      <c r="W35" s="504"/>
      <c r="X35" s="504"/>
      <c r="Y35" s="504"/>
      <c r="Z35" s="504"/>
      <c r="AA35" s="504"/>
      <c r="AB35" s="504"/>
      <c r="AC35" s="504"/>
      <c r="AD35" s="504"/>
      <c r="AE35" s="504"/>
      <c r="AF35" s="505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</row>
    <row r="36" spans="1:52" s="344" customFormat="1" ht="16.5" customHeight="1" x14ac:dyDescent="0.25">
      <c r="A36" s="477">
        <v>17</v>
      </c>
      <c r="B36" s="478" t="s">
        <v>79</v>
      </c>
      <c r="C36" s="479" t="s">
        <v>80</v>
      </c>
      <c r="D36" s="477">
        <v>24</v>
      </c>
      <c r="E36" s="477">
        <v>5</v>
      </c>
      <c r="F36" s="481" t="s">
        <v>236</v>
      </c>
      <c r="G36" s="481"/>
      <c r="H36" s="482">
        <f>SUM(I36:O36)</f>
        <v>24</v>
      </c>
      <c r="I36" s="157">
        <v>8</v>
      </c>
      <c r="J36" s="157">
        <v>16</v>
      </c>
      <c r="K36" s="157"/>
      <c r="L36" s="157"/>
      <c r="M36" s="157"/>
      <c r="N36" s="157"/>
      <c r="O36" s="157"/>
      <c r="P36" s="157">
        <v>8</v>
      </c>
      <c r="Q36" s="157">
        <v>16</v>
      </c>
      <c r="R36" s="157"/>
      <c r="S36" s="157"/>
      <c r="T36" s="157"/>
      <c r="U36" s="483"/>
      <c r="V36" s="157"/>
      <c r="W36" s="157"/>
      <c r="X36" s="157"/>
      <c r="Y36" s="157"/>
      <c r="Z36" s="157"/>
      <c r="AA36" s="157"/>
      <c r="AB36" s="485"/>
      <c r="AC36" s="484">
        <v>1.1000000000000001</v>
      </c>
      <c r="AD36" s="485"/>
      <c r="AE36" s="485"/>
      <c r="AF36" s="485"/>
      <c r="AG36" s="486"/>
      <c r="AH36" s="486"/>
      <c r="AI36" s="486"/>
      <c r="AJ36" s="486"/>
      <c r="AK36" s="486"/>
      <c r="AL36" s="486"/>
      <c r="AM36" s="486"/>
      <c r="AN36" s="486"/>
      <c r="AO36" s="486"/>
      <c r="AP36" s="486"/>
      <c r="AQ36" s="486"/>
      <c r="AR36" s="486"/>
      <c r="AS36" s="486"/>
      <c r="AT36" s="486"/>
      <c r="AU36" s="486"/>
      <c r="AV36" s="486"/>
      <c r="AW36" s="486"/>
      <c r="AX36" s="486"/>
      <c r="AY36" s="486"/>
      <c r="AZ36" s="486"/>
    </row>
    <row r="37" spans="1:52" s="334" customFormat="1" ht="16.5" customHeight="1" thickBot="1" x14ac:dyDescent="0.3">
      <c r="A37" s="438">
        <v>18</v>
      </c>
      <c r="B37" s="248" t="s">
        <v>81</v>
      </c>
      <c r="C37" s="215" t="s">
        <v>69</v>
      </c>
      <c r="D37" s="437">
        <v>16</v>
      </c>
      <c r="E37" s="437">
        <v>2</v>
      </c>
      <c r="F37" s="228" t="s">
        <v>238</v>
      </c>
      <c r="G37" s="228"/>
      <c r="H37" s="451">
        <f>SUM(I37:O37)</f>
        <v>16</v>
      </c>
      <c r="I37" s="229">
        <v>8</v>
      </c>
      <c r="J37" s="230">
        <v>8</v>
      </c>
      <c r="K37" s="230"/>
      <c r="L37" s="230"/>
      <c r="M37" s="230"/>
      <c r="N37" s="230"/>
      <c r="O37" s="230"/>
      <c r="P37" s="229"/>
      <c r="Q37" s="231"/>
      <c r="R37" s="229">
        <v>8</v>
      </c>
      <c r="S37" s="231">
        <v>8</v>
      </c>
      <c r="T37" s="229"/>
      <c r="U37" s="232"/>
      <c r="V37" s="229"/>
      <c r="W37" s="231"/>
      <c r="X37" s="229"/>
      <c r="Y37" s="231"/>
      <c r="Z37" s="229"/>
      <c r="AA37" s="231"/>
      <c r="AB37" s="233"/>
      <c r="AC37" s="452">
        <v>1.1000000000000001</v>
      </c>
      <c r="AD37" s="453"/>
      <c r="AE37" s="453"/>
      <c r="AF37" s="454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</row>
    <row r="38" spans="1:52" s="124" customFormat="1" ht="16.5" customHeight="1" thickTop="1" thickBot="1" x14ac:dyDescent="0.3">
      <c r="A38" s="428">
        <v>19</v>
      </c>
      <c r="B38" s="249" t="s">
        <v>82</v>
      </c>
      <c r="C38" s="150" t="s">
        <v>83</v>
      </c>
      <c r="D38" s="437">
        <v>32</v>
      </c>
      <c r="E38" s="437">
        <v>6</v>
      </c>
      <c r="F38" s="153" t="s">
        <v>237</v>
      </c>
      <c r="G38" s="153"/>
      <c r="H38" s="155">
        <f>SUM(I38:O38)</f>
        <v>32</v>
      </c>
      <c r="I38" s="156">
        <v>16</v>
      </c>
      <c r="J38" s="157">
        <v>16</v>
      </c>
      <c r="K38" s="157"/>
      <c r="L38" s="157"/>
      <c r="M38" s="157"/>
      <c r="N38" s="157"/>
      <c r="O38" s="157"/>
      <c r="P38" s="156"/>
      <c r="Q38" s="159"/>
      <c r="R38" s="156"/>
      <c r="S38" s="159"/>
      <c r="T38" s="156">
        <v>16</v>
      </c>
      <c r="U38" s="235">
        <v>16</v>
      </c>
      <c r="V38" s="156"/>
      <c r="W38" s="159"/>
      <c r="X38" s="156"/>
      <c r="Y38" s="159"/>
      <c r="Z38" s="156"/>
      <c r="AA38" s="159"/>
      <c r="AB38" s="226"/>
      <c r="AC38" s="236">
        <v>1.4</v>
      </c>
      <c r="AD38" s="161"/>
      <c r="AE38" s="161"/>
      <c r="AF38" s="429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123"/>
      <c r="AZ38" s="123"/>
    </row>
    <row r="39" spans="1:52" s="124" customFormat="1" ht="16.5" customHeight="1" thickTop="1" thickBot="1" x14ac:dyDescent="0.3">
      <c r="A39" s="509" t="s">
        <v>17</v>
      </c>
      <c r="B39" s="510"/>
      <c r="C39" s="237"/>
      <c r="D39" s="238">
        <f t="shared" ref="D39:AF39" si="7">SUM(D36:D38)</f>
        <v>72</v>
      </c>
      <c r="E39" s="238">
        <f t="shared" si="7"/>
        <v>13</v>
      </c>
      <c r="F39" s="238"/>
      <c r="G39" s="238"/>
      <c r="H39" s="239">
        <f t="shared" ref="H39:AA39" si="8">SUM(H36:H38)</f>
        <v>72</v>
      </c>
      <c r="I39" s="240">
        <f t="shared" si="8"/>
        <v>32</v>
      </c>
      <c r="J39" s="241">
        <f t="shared" si="8"/>
        <v>40</v>
      </c>
      <c r="K39" s="241">
        <f t="shared" si="8"/>
        <v>0</v>
      </c>
      <c r="L39" s="241">
        <f t="shared" si="8"/>
        <v>0</v>
      </c>
      <c r="M39" s="241">
        <f t="shared" si="8"/>
        <v>0</v>
      </c>
      <c r="N39" s="241">
        <f t="shared" si="8"/>
        <v>0</v>
      </c>
      <c r="O39" s="242">
        <f t="shared" si="8"/>
        <v>0</v>
      </c>
      <c r="P39" s="240">
        <f t="shared" si="8"/>
        <v>8</v>
      </c>
      <c r="Q39" s="242">
        <f t="shared" si="8"/>
        <v>16</v>
      </c>
      <c r="R39" s="240">
        <f t="shared" si="8"/>
        <v>8</v>
      </c>
      <c r="S39" s="242">
        <f t="shared" si="8"/>
        <v>8</v>
      </c>
      <c r="T39" s="240">
        <f t="shared" si="8"/>
        <v>16</v>
      </c>
      <c r="U39" s="242">
        <f t="shared" si="8"/>
        <v>16</v>
      </c>
      <c r="V39" s="240">
        <f t="shared" si="8"/>
        <v>0</v>
      </c>
      <c r="W39" s="242">
        <f t="shared" si="8"/>
        <v>0</v>
      </c>
      <c r="X39" s="240">
        <f t="shared" si="8"/>
        <v>0</v>
      </c>
      <c r="Y39" s="242">
        <f t="shared" si="8"/>
        <v>0</v>
      </c>
      <c r="Z39" s="240">
        <f t="shared" si="8"/>
        <v>0</v>
      </c>
      <c r="AA39" s="242">
        <f t="shared" si="8"/>
        <v>0</v>
      </c>
      <c r="AB39" s="238">
        <f t="shared" si="7"/>
        <v>0</v>
      </c>
      <c r="AC39" s="243">
        <f t="shared" si="7"/>
        <v>3.6</v>
      </c>
      <c r="AD39" s="238">
        <f t="shared" si="7"/>
        <v>0</v>
      </c>
      <c r="AE39" s="238">
        <f t="shared" si="7"/>
        <v>0</v>
      </c>
      <c r="AF39" s="439">
        <f t="shared" si="7"/>
        <v>0</v>
      </c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  <c r="AY39" s="193"/>
      <c r="AZ39" s="193"/>
    </row>
    <row r="40" spans="1:52" s="124" customFormat="1" ht="16.5" customHeight="1" thickTop="1" x14ac:dyDescent="0.25">
      <c r="A40" s="506" t="s">
        <v>84</v>
      </c>
      <c r="B40" s="507"/>
      <c r="C40" s="507"/>
      <c r="D40" s="507"/>
      <c r="E40" s="507"/>
      <c r="F40" s="507"/>
      <c r="G40" s="507"/>
      <c r="H40" s="507"/>
      <c r="I40" s="507"/>
      <c r="J40" s="507"/>
      <c r="K40" s="507"/>
      <c r="L40" s="507"/>
      <c r="M40" s="507"/>
      <c r="N40" s="507"/>
      <c r="O40" s="507"/>
      <c r="P40" s="507"/>
      <c r="Q40" s="507"/>
      <c r="R40" s="507"/>
      <c r="S40" s="507"/>
      <c r="T40" s="507"/>
      <c r="U40" s="507"/>
      <c r="V40" s="507"/>
      <c r="W40" s="507"/>
      <c r="X40" s="507"/>
      <c r="Y40" s="507"/>
      <c r="Z40" s="507"/>
      <c r="AA40" s="507"/>
      <c r="AB40" s="507"/>
      <c r="AC40" s="507"/>
      <c r="AD40" s="507"/>
      <c r="AE40" s="507"/>
      <c r="AF40" s="508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</row>
    <row r="41" spans="1:52" s="344" customFormat="1" ht="16.5" customHeight="1" x14ac:dyDescent="0.25">
      <c r="A41" s="477">
        <v>20</v>
      </c>
      <c r="B41" s="478" t="s">
        <v>261</v>
      </c>
      <c r="C41" s="479" t="s">
        <v>220</v>
      </c>
      <c r="D41" s="477">
        <v>32</v>
      </c>
      <c r="E41" s="480">
        <v>6</v>
      </c>
      <c r="F41" s="481" t="s">
        <v>236</v>
      </c>
      <c r="G41" s="481"/>
      <c r="H41" s="482">
        <f>SUM(I41:O41)</f>
        <v>32</v>
      </c>
      <c r="I41" s="157">
        <v>16</v>
      </c>
      <c r="J41" s="157">
        <v>16</v>
      </c>
      <c r="K41" s="157"/>
      <c r="L41" s="157"/>
      <c r="M41" s="157"/>
      <c r="N41" s="157"/>
      <c r="O41" s="157"/>
      <c r="P41" s="157">
        <v>16</v>
      </c>
      <c r="Q41" s="157">
        <v>16</v>
      </c>
      <c r="R41" s="157"/>
      <c r="S41" s="157"/>
      <c r="T41" s="157"/>
      <c r="U41" s="483"/>
      <c r="V41" s="157"/>
      <c r="W41" s="157"/>
      <c r="X41" s="157"/>
      <c r="Y41" s="157"/>
      <c r="Z41" s="157"/>
      <c r="AA41" s="157"/>
      <c r="AB41" s="484"/>
      <c r="AC41" s="484">
        <v>1.4</v>
      </c>
      <c r="AD41" s="485"/>
      <c r="AE41" s="477">
        <v>6</v>
      </c>
      <c r="AF41" s="485"/>
      <c r="AG41" s="486"/>
      <c r="AH41" s="486"/>
      <c r="AI41" s="486"/>
      <c r="AJ41" s="486"/>
      <c r="AK41" s="486"/>
      <c r="AL41" s="486"/>
      <c r="AM41" s="486"/>
      <c r="AN41" s="486"/>
      <c r="AO41" s="486"/>
      <c r="AP41" s="486"/>
      <c r="AQ41" s="486"/>
      <c r="AR41" s="486"/>
      <c r="AS41" s="486"/>
      <c r="AT41" s="486"/>
      <c r="AU41" s="486"/>
      <c r="AV41" s="486"/>
      <c r="AW41" s="486"/>
      <c r="AX41" s="486"/>
      <c r="AY41" s="486"/>
      <c r="AZ41" s="486"/>
    </row>
    <row r="42" spans="1:52" s="334" customFormat="1" ht="16.5" customHeight="1" thickBot="1" x14ac:dyDescent="0.3">
      <c r="A42" s="438">
        <v>21</v>
      </c>
      <c r="B42" s="248" t="s">
        <v>85</v>
      </c>
      <c r="C42" s="215" t="s">
        <v>86</v>
      </c>
      <c r="D42" s="437">
        <v>16</v>
      </c>
      <c r="E42" s="360">
        <v>5</v>
      </c>
      <c r="F42" s="228" t="s">
        <v>238</v>
      </c>
      <c r="G42" s="228"/>
      <c r="H42" s="451">
        <f t="shared" ref="H42:H54" si="9">SUM(I42:O42)</f>
        <v>16</v>
      </c>
      <c r="I42" s="229">
        <v>8</v>
      </c>
      <c r="J42" s="230">
        <v>8</v>
      </c>
      <c r="K42" s="230"/>
      <c r="L42" s="230"/>
      <c r="M42" s="230"/>
      <c r="N42" s="230"/>
      <c r="O42" s="230"/>
      <c r="P42" s="229"/>
      <c r="Q42" s="231"/>
      <c r="R42" s="229">
        <v>8</v>
      </c>
      <c r="S42" s="231">
        <v>8</v>
      </c>
      <c r="T42" s="229"/>
      <c r="U42" s="232"/>
      <c r="V42" s="229"/>
      <c r="W42" s="231"/>
      <c r="X42" s="229"/>
      <c r="Y42" s="231"/>
      <c r="Z42" s="229"/>
      <c r="AA42" s="231"/>
      <c r="AB42" s="452"/>
      <c r="AC42" s="452">
        <v>1.1000000000000001</v>
      </c>
      <c r="AD42" s="453"/>
      <c r="AE42" s="437">
        <v>5</v>
      </c>
      <c r="AF42" s="454"/>
      <c r="AG42" s="123"/>
      <c r="AH42" s="123"/>
      <c r="AI42" s="123"/>
      <c r="AJ42" s="123"/>
      <c r="AK42" s="123"/>
      <c r="AL42" s="123"/>
      <c r="AM42" s="123"/>
      <c r="AN42" s="123"/>
      <c r="AO42" s="123"/>
      <c r="AP42" s="123"/>
      <c r="AQ42" s="123"/>
      <c r="AR42" s="123"/>
      <c r="AS42" s="123"/>
      <c r="AT42" s="123"/>
      <c r="AU42" s="123"/>
      <c r="AV42" s="123"/>
      <c r="AW42" s="123"/>
      <c r="AX42" s="123"/>
      <c r="AY42" s="123"/>
      <c r="AZ42" s="123"/>
    </row>
    <row r="43" spans="1:52" s="124" customFormat="1" ht="16.5" customHeight="1" thickTop="1" thickBot="1" x14ac:dyDescent="0.3">
      <c r="A43" s="438">
        <v>22</v>
      </c>
      <c r="B43" s="249" t="s">
        <v>87</v>
      </c>
      <c r="C43" s="150" t="s">
        <v>88</v>
      </c>
      <c r="D43" s="437">
        <v>24</v>
      </c>
      <c r="E43" s="152">
        <v>5</v>
      </c>
      <c r="F43" s="153"/>
      <c r="G43" s="153" t="s">
        <v>238</v>
      </c>
      <c r="H43" s="155">
        <f t="shared" si="9"/>
        <v>24</v>
      </c>
      <c r="I43" s="156">
        <v>8</v>
      </c>
      <c r="J43" s="157">
        <v>16</v>
      </c>
      <c r="K43" s="157"/>
      <c r="L43" s="157"/>
      <c r="M43" s="157"/>
      <c r="N43" s="157"/>
      <c r="O43" s="157"/>
      <c r="P43" s="156"/>
      <c r="Q43" s="159"/>
      <c r="R43" s="156">
        <v>8</v>
      </c>
      <c r="S43" s="159">
        <v>16</v>
      </c>
      <c r="T43" s="156"/>
      <c r="U43" s="235"/>
      <c r="V43" s="156"/>
      <c r="W43" s="159"/>
      <c r="X43" s="156"/>
      <c r="Y43" s="159"/>
      <c r="Z43" s="156"/>
      <c r="AA43" s="159"/>
      <c r="AB43" s="234"/>
      <c r="AC43" s="236">
        <v>1.1000000000000001</v>
      </c>
      <c r="AD43" s="161"/>
      <c r="AE43" s="148">
        <v>5</v>
      </c>
      <c r="AF43" s="429"/>
      <c r="AG43" s="123"/>
      <c r="AH43" s="123"/>
      <c r="AI43" s="123"/>
      <c r="AJ43" s="123"/>
      <c r="AK43" s="123"/>
      <c r="AL43" s="123"/>
      <c r="AM43" s="123"/>
      <c r="AN43" s="123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</row>
    <row r="44" spans="1:52" s="124" customFormat="1" ht="16.5" customHeight="1" thickTop="1" thickBot="1" x14ac:dyDescent="0.3">
      <c r="A44" s="428">
        <v>23</v>
      </c>
      <c r="B44" s="249" t="s">
        <v>262</v>
      </c>
      <c r="C44" s="150" t="s">
        <v>221</v>
      </c>
      <c r="D44" s="437">
        <v>32</v>
      </c>
      <c r="E44" s="360">
        <v>6</v>
      </c>
      <c r="F44" s="228"/>
      <c r="G44" s="228" t="s">
        <v>236</v>
      </c>
      <c r="H44" s="155">
        <f t="shared" si="9"/>
        <v>32</v>
      </c>
      <c r="I44" s="229">
        <v>16</v>
      </c>
      <c r="J44" s="230">
        <v>16</v>
      </c>
      <c r="K44" s="230"/>
      <c r="L44" s="230"/>
      <c r="M44" s="230"/>
      <c r="N44" s="230"/>
      <c r="O44" s="230"/>
      <c r="P44" s="229">
        <v>16</v>
      </c>
      <c r="Q44" s="231">
        <v>16</v>
      </c>
      <c r="R44" s="229"/>
      <c r="S44" s="231"/>
      <c r="T44" s="229"/>
      <c r="U44" s="232"/>
      <c r="V44" s="229"/>
      <c r="W44" s="231"/>
      <c r="X44" s="229"/>
      <c r="Y44" s="231"/>
      <c r="Z44" s="229"/>
      <c r="AA44" s="231"/>
      <c r="AB44" s="234"/>
      <c r="AC44" s="236">
        <v>1.4</v>
      </c>
      <c r="AD44" s="161"/>
      <c r="AE44" s="437">
        <v>6</v>
      </c>
      <c r="AF44" s="429"/>
      <c r="AG44" s="123"/>
      <c r="AH44" s="123"/>
      <c r="AI44" s="123"/>
      <c r="AJ44" s="123"/>
      <c r="AK44" s="123"/>
      <c r="AL44" s="123"/>
      <c r="AM44" s="123"/>
      <c r="AN44" s="123"/>
      <c r="AO44" s="123"/>
      <c r="AP44" s="123"/>
      <c r="AQ44" s="123"/>
      <c r="AR44" s="123"/>
      <c r="AS44" s="123"/>
      <c r="AT44" s="123"/>
      <c r="AU44" s="123"/>
      <c r="AV44" s="123"/>
      <c r="AW44" s="123"/>
      <c r="AX44" s="123"/>
      <c r="AY44" s="123"/>
      <c r="AZ44" s="123"/>
    </row>
    <row r="45" spans="1:52" s="124" customFormat="1" ht="33.75" customHeight="1" thickTop="1" thickBot="1" x14ac:dyDescent="0.3">
      <c r="A45" s="438">
        <v>24</v>
      </c>
      <c r="B45" s="249" t="s">
        <v>263</v>
      </c>
      <c r="C45" s="150" t="s">
        <v>222</v>
      </c>
      <c r="D45" s="437">
        <v>32</v>
      </c>
      <c r="E45" s="152">
        <v>6</v>
      </c>
      <c r="F45" s="153" t="s">
        <v>239</v>
      </c>
      <c r="G45" s="153"/>
      <c r="H45" s="155">
        <f t="shared" si="9"/>
        <v>32</v>
      </c>
      <c r="I45" s="156">
        <v>16</v>
      </c>
      <c r="J45" s="157">
        <v>16</v>
      </c>
      <c r="K45" s="157"/>
      <c r="L45" s="157"/>
      <c r="M45" s="157"/>
      <c r="N45" s="157"/>
      <c r="O45" s="157"/>
      <c r="P45" s="156"/>
      <c r="Q45" s="159"/>
      <c r="R45" s="156"/>
      <c r="S45" s="159"/>
      <c r="T45" s="156"/>
      <c r="U45" s="235"/>
      <c r="V45" s="156">
        <v>16</v>
      </c>
      <c r="W45" s="159">
        <v>16</v>
      </c>
      <c r="X45" s="156"/>
      <c r="Y45" s="159"/>
      <c r="Z45" s="156"/>
      <c r="AA45" s="159"/>
      <c r="AB45" s="234"/>
      <c r="AC45" s="236">
        <v>1.4</v>
      </c>
      <c r="AD45" s="178"/>
      <c r="AE45" s="148">
        <v>6</v>
      </c>
      <c r="AF45" s="430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</row>
    <row r="46" spans="1:52" s="124" customFormat="1" ht="29.25" customHeight="1" thickTop="1" thickBot="1" x14ac:dyDescent="0.3">
      <c r="A46" s="428">
        <v>25</v>
      </c>
      <c r="B46" s="249" t="s">
        <v>264</v>
      </c>
      <c r="C46" s="150" t="s">
        <v>223</v>
      </c>
      <c r="D46" s="437">
        <v>32</v>
      </c>
      <c r="E46" s="360">
        <v>6</v>
      </c>
      <c r="F46" s="228" t="s">
        <v>239</v>
      </c>
      <c r="G46" s="228"/>
      <c r="H46" s="155">
        <f t="shared" si="9"/>
        <v>32</v>
      </c>
      <c r="I46" s="229">
        <v>16</v>
      </c>
      <c r="J46" s="230">
        <v>16</v>
      </c>
      <c r="K46" s="230"/>
      <c r="L46" s="230"/>
      <c r="M46" s="230"/>
      <c r="N46" s="230"/>
      <c r="O46" s="230"/>
      <c r="P46" s="229"/>
      <c r="Q46" s="231"/>
      <c r="R46" s="229"/>
      <c r="S46" s="231"/>
      <c r="T46" s="229"/>
      <c r="U46" s="232"/>
      <c r="V46" s="229">
        <v>16</v>
      </c>
      <c r="W46" s="231">
        <v>16</v>
      </c>
      <c r="X46" s="229"/>
      <c r="Y46" s="231"/>
      <c r="Z46" s="229"/>
      <c r="AA46" s="231"/>
      <c r="AB46" s="234"/>
      <c r="AC46" s="236">
        <v>1.4</v>
      </c>
      <c r="AD46" s="161"/>
      <c r="AE46" s="437">
        <v>6</v>
      </c>
      <c r="AF46" s="429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</row>
    <row r="47" spans="1:52" s="124" customFormat="1" ht="19.5" customHeight="1" thickTop="1" thickBot="1" x14ac:dyDescent="0.3">
      <c r="A47" s="438">
        <v>26</v>
      </c>
      <c r="B47" s="249" t="s">
        <v>89</v>
      </c>
      <c r="C47" s="150" t="s">
        <v>90</v>
      </c>
      <c r="D47" s="437">
        <v>16</v>
      </c>
      <c r="E47" s="152">
        <v>2</v>
      </c>
      <c r="F47" s="153"/>
      <c r="G47" s="153" t="s">
        <v>240</v>
      </c>
      <c r="H47" s="155">
        <f t="shared" si="9"/>
        <v>16</v>
      </c>
      <c r="I47" s="156">
        <v>8</v>
      </c>
      <c r="J47" s="157">
        <v>8</v>
      </c>
      <c r="K47" s="157"/>
      <c r="L47" s="157"/>
      <c r="M47" s="157"/>
      <c r="N47" s="157"/>
      <c r="O47" s="157"/>
      <c r="P47" s="156"/>
      <c r="Q47" s="159"/>
      <c r="R47" s="156"/>
      <c r="S47" s="159"/>
      <c r="T47" s="156"/>
      <c r="U47" s="235"/>
      <c r="V47" s="156"/>
      <c r="W47" s="159"/>
      <c r="X47" s="156"/>
      <c r="Y47" s="159"/>
      <c r="Z47" s="156">
        <v>8</v>
      </c>
      <c r="AA47" s="159">
        <v>8</v>
      </c>
      <c r="AB47" s="234"/>
      <c r="AC47" s="236">
        <v>0.4</v>
      </c>
      <c r="AD47" s="161"/>
      <c r="AE47" s="148">
        <v>2</v>
      </c>
      <c r="AF47" s="429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</row>
    <row r="48" spans="1:52" s="124" customFormat="1" ht="33" customHeight="1" thickTop="1" thickBot="1" x14ac:dyDescent="0.3">
      <c r="A48" s="428">
        <v>27</v>
      </c>
      <c r="B48" s="249" t="s">
        <v>265</v>
      </c>
      <c r="C48" s="150" t="s">
        <v>224</v>
      </c>
      <c r="D48" s="437">
        <v>24</v>
      </c>
      <c r="E48" s="152">
        <v>5</v>
      </c>
      <c r="F48" s="153"/>
      <c r="G48" s="153" t="s">
        <v>238</v>
      </c>
      <c r="H48" s="155">
        <f>SUM(I48:O48)</f>
        <v>24</v>
      </c>
      <c r="I48" s="156">
        <v>8</v>
      </c>
      <c r="J48" s="157">
        <v>16</v>
      </c>
      <c r="K48" s="157"/>
      <c r="L48" s="157"/>
      <c r="M48" s="157"/>
      <c r="N48" s="157"/>
      <c r="O48" s="157"/>
      <c r="P48" s="156"/>
      <c r="Q48" s="159"/>
      <c r="R48" s="156">
        <v>8</v>
      </c>
      <c r="S48" s="159">
        <v>16</v>
      </c>
      <c r="T48" s="156"/>
      <c r="U48" s="235"/>
      <c r="V48" s="156"/>
      <c r="W48" s="159"/>
      <c r="X48" s="156"/>
      <c r="Y48" s="159"/>
      <c r="Z48" s="156"/>
      <c r="AA48" s="159"/>
      <c r="AB48" s="234"/>
      <c r="AC48" s="236">
        <v>1.1000000000000001</v>
      </c>
      <c r="AD48" s="161"/>
      <c r="AE48" s="148">
        <v>5</v>
      </c>
      <c r="AF48" s="429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</row>
    <row r="49" spans="1:52" s="124" customFormat="1" ht="16.5" customHeight="1" thickTop="1" thickBot="1" x14ac:dyDescent="0.3">
      <c r="A49" s="438">
        <v>28</v>
      </c>
      <c r="B49" s="249" t="s">
        <v>266</v>
      </c>
      <c r="C49" s="150" t="s">
        <v>225</v>
      </c>
      <c r="D49" s="437">
        <v>32</v>
      </c>
      <c r="E49" s="152">
        <v>6</v>
      </c>
      <c r="F49" s="153" t="s">
        <v>240</v>
      </c>
      <c r="G49" s="153"/>
      <c r="H49" s="155">
        <f>SUM(I49:O49)</f>
        <v>32</v>
      </c>
      <c r="I49" s="156">
        <v>16</v>
      </c>
      <c r="J49" s="157">
        <v>16</v>
      </c>
      <c r="K49" s="157"/>
      <c r="L49" s="157"/>
      <c r="M49" s="157"/>
      <c r="N49" s="157"/>
      <c r="O49" s="157"/>
      <c r="P49" s="156"/>
      <c r="Q49" s="159"/>
      <c r="R49" s="156"/>
      <c r="S49" s="159"/>
      <c r="T49" s="156"/>
      <c r="U49" s="235"/>
      <c r="V49" s="156"/>
      <c r="W49" s="159"/>
      <c r="X49" s="156"/>
      <c r="Y49" s="159"/>
      <c r="Z49" s="156">
        <v>16</v>
      </c>
      <c r="AA49" s="159">
        <v>16</v>
      </c>
      <c r="AB49" s="234"/>
      <c r="AC49" s="236">
        <v>1.4</v>
      </c>
      <c r="AD49" s="178"/>
      <c r="AE49" s="148">
        <v>6</v>
      </c>
      <c r="AF49" s="430"/>
      <c r="AG49" s="123"/>
      <c r="AH49" s="123"/>
      <c r="AI49" s="123"/>
      <c r="AJ49" s="123"/>
      <c r="AK49" s="123"/>
      <c r="AL49" s="123"/>
      <c r="AM49" s="123"/>
      <c r="AN49" s="123"/>
      <c r="AO49" s="123"/>
      <c r="AP49" s="123"/>
      <c r="AQ49" s="123"/>
      <c r="AR49" s="123"/>
      <c r="AS49" s="123"/>
      <c r="AT49" s="123"/>
      <c r="AU49" s="123"/>
      <c r="AV49" s="123"/>
      <c r="AW49" s="123"/>
      <c r="AX49" s="123"/>
      <c r="AY49" s="123"/>
      <c r="AZ49" s="123"/>
    </row>
    <row r="50" spans="1:52" s="124" customFormat="1" ht="16.5" customHeight="1" thickTop="1" thickBot="1" x14ac:dyDescent="0.3">
      <c r="A50" s="428">
        <v>29</v>
      </c>
      <c r="B50" s="244" t="s">
        <v>91</v>
      </c>
      <c r="C50" s="174" t="s">
        <v>92</v>
      </c>
      <c r="D50" s="245">
        <v>24</v>
      </c>
      <c r="E50" s="360">
        <v>5</v>
      </c>
      <c r="F50" s="228" t="s">
        <v>238</v>
      </c>
      <c r="G50" s="228"/>
      <c r="H50" s="155">
        <f t="shared" si="9"/>
        <v>24</v>
      </c>
      <c r="I50" s="229">
        <v>8</v>
      </c>
      <c r="J50" s="230">
        <v>16</v>
      </c>
      <c r="K50" s="230"/>
      <c r="L50" s="230"/>
      <c r="M50" s="230"/>
      <c r="N50" s="230"/>
      <c r="O50" s="230"/>
      <c r="P50" s="229"/>
      <c r="Q50" s="231"/>
      <c r="R50" s="229">
        <v>8</v>
      </c>
      <c r="S50" s="231">
        <v>16</v>
      </c>
      <c r="T50" s="229"/>
      <c r="U50" s="232"/>
      <c r="V50" s="229"/>
      <c r="W50" s="231"/>
      <c r="X50" s="229"/>
      <c r="Y50" s="231"/>
      <c r="Z50" s="229"/>
      <c r="AA50" s="231"/>
      <c r="AB50" s="234"/>
      <c r="AC50" s="236">
        <v>1.2</v>
      </c>
      <c r="AD50" s="161"/>
      <c r="AE50" s="437">
        <v>5</v>
      </c>
      <c r="AF50" s="429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</row>
    <row r="51" spans="1:52" s="124" customFormat="1" ht="16.5" customHeight="1" thickTop="1" thickBot="1" x14ac:dyDescent="0.3">
      <c r="A51" s="438">
        <v>30</v>
      </c>
      <c r="B51" s="149" t="s">
        <v>93</v>
      </c>
      <c r="C51" s="150" t="s">
        <v>94</v>
      </c>
      <c r="D51" s="148">
        <v>24</v>
      </c>
      <c r="E51" s="152">
        <v>5</v>
      </c>
      <c r="F51" s="153"/>
      <c r="G51" s="153" t="s">
        <v>241</v>
      </c>
      <c r="H51" s="155">
        <f t="shared" si="9"/>
        <v>24</v>
      </c>
      <c r="I51" s="156">
        <v>8</v>
      </c>
      <c r="J51" s="157">
        <v>16</v>
      </c>
      <c r="K51" s="157"/>
      <c r="L51" s="157"/>
      <c r="M51" s="157"/>
      <c r="N51" s="157"/>
      <c r="O51" s="157"/>
      <c r="P51" s="156"/>
      <c r="Q51" s="159"/>
      <c r="R51" s="156"/>
      <c r="S51" s="159"/>
      <c r="T51" s="156"/>
      <c r="U51" s="235"/>
      <c r="V51" s="156"/>
      <c r="W51" s="159"/>
      <c r="X51" s="156">
        <v>8</v>
      </c>
      <c r="Y51" s="159">
        <v>16</v>
      </c>
      <c r="Z51" s="156"/>
      <c r="AA51" s="159"/>
      <c r="AB51" s="234"/>
      <c r="AC51" s="246">
        <v>1.9</v>
      </c>
      <c r="AD51" s="161"/>
      <c r="AE51" s="148">
        <v>5</v>
      </c>
      <c r="AF51" s="429"/>
      <c r="AG51" s="123"/>
      <c r="AH51" s="123"/>
      <c r="AI51" s="123"/>
      <c r="AJ51" s="123"/>
      <c r="AK51" s="123"/>
      <c r="AL51" s="123"/>
      <c r="AM51" s="123"/>
      <c r="AN51" s="123"/>
      <c r="AO51" s="123"/>
      <c r="AP51" s="123"/>
      <c r="AQ51" s="123"/>
      <c r="AR51" s="123"/>
      <c r="AS51" s="123"/>
      <c r="AT51" s="123"/>
      <c r="AU51" s="123"/>
      <c r="AV51" s="123"/>
      <c r="AW51" s="123"/>
      <c r="AX51" s="123"/>
      <c r="AY51" s="123"/>
      <c r="AZ51" s="123"/>
    </row>
    <row r="52" spans="1:52" s="124" customFormat="1" ht="19.5" customHeight="1" thickTop="1" thickBot="1" x14ac:dyDescent="0.3">
      <c r="A52" s="428">
        <v>31</v>
      </c>
      <c r="B52" s="440" t="s">
        <v>95</v>
      </c>
      <c r="C52" s="215" t="s">
        <v>96</v>
      </c>
      <c r="D52" s="437">
        <v>16</v>
      </c>
      <c r="E52" s="152">
        <v>2</v>
      </c>
      <c r="F52" s="153"/>
      <c r="G52" s="153" t="s">
        <v>237</v>
      </c>
      <c r="H52" s="155">
        <f t="shared" si="9"/>
        <v>16</v>
      </c>
      <c r="I52" s="156">
        <v>8</v>
      </c>
      <c r="J52" s="157">
        <v>8</v>
      </c>
      <c r="K52" s="157"/>
      <c r="L52" s="157"/>
      <c r="M52" s="157"/>
      <c r="N52" s="157"/>
      <c r="O52" s="157"/>
      <c r="P52" s="156"/>
      <c r="Q52" s="159"/>
      <c r="R52" s="156"/>
      <c r="S52" s="159"/>
      <c r="T52" s="156">
        <v>8</v>
      </c>
      <c r="U52" s="235">
        <v>8</v>
      </c>
      <c r="V52" s="156"/>
      <c r="W52" s="159"/>
      <c r="X52" s="156"/>
      <c r="Y52" s="159"/>
      <c r="Z52" s="156"/>
      <c r="AA52" s="159"/>
      <c r="AB52" s="234"/>
      <c r="AC52" s="247">
        <v>1.2</v>
      </c>
      <c r="AD52" s="161"/>
      <c r="AE52" s="148">
        <v>2</v>
      </c>
      <c r="AF52" s="429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</row>
    <row r="53" spans="1:52" s="124" customFormat="1" ht="16.5" customHeight="1" thickTop="1" thickBot="1" x14ac:dyDescent="0.3">
      <c r="A53" s="438">
        <v>32</v>
      </c>
      <c r="B53" s="149" t="s">
        <v>267</v>
      </c>
      <c r="C53" s="195" t="s">
        <v>226</v>
      </c>
      <c r="D53" s="148">
        <v>16</v>
      </c>
      <c r="E53" s="152">
        <v>5</v>
      </c>
      <c r="F53" s="153" t="s">
        <v>236</v>
      </c>
      <c r="G53" s="153"/>
      <c r="H53" s="155">
        <f t="shared" si="9"/>
        <v>16</v>
      </c>
      <c r="I53" s="156">
        <v>8</v>
      </c>
      <c r="J53" s="157">
        <v>8</v>
      </c>
      <c r="K53" s="157"/>
      <c r="L53" s="157"/>
      <c r="M53" s="157"/>
      <c r="N53" s="157"/>
      <c r="O53" s="157"/>
      <c r="P53" s="156">
        <v>8</v>
      </c>
      <c r="Q53" s="159">
        <v>8</v>
      </c>
      <c r="R53" s="156"/>
      <c r="S53" s="159"/>
      <c r="T53" s="156"/>
      <c r="U53" s="235"/>
      <c r="V53" s="156"/>
      <c r="W53" s="159"/>
      <c r="X53" s="156"/>
      <c r="Y53" s="159"/>
      <c r="Z53" s="156"/>
      <c r="AA53" s="159"/>
      <c r="AB53" s="234"/>
      <c r="AC53" s="246">
        <v>0.8</v>
      </c>
      <c r="AD53" s="161"/>
      <c r="AE53" s="148">
        <v>5</v>
      </c>
      <c r="AF53" s="429"/>
      <c r="AG53" s="123"/>
      <c r="AH53" s="123"/>
      <c r="AI53" s="123"/>
      <c r="AJ53" s="123"/>
      <c r="AK53" s="123"/>
      <c r="AL53" s="123"/>
      <c r="AM53" s="123"/>
      <c r="AN53" s="123"/>
      <c r="AO53" s="123"/>
      <c r="AP53" s="123"/>
      <c r="AQ53" s="123"/>
      <c r="AR53" s="123"/>
      <c r="AS53" s="123"/>
      <c r="AT53" s="123"/>
      <c r="AU53" s="123"/>
      <c r="AV53" s="123"/>
      <c r="AW53" s="123"/>
      <c r="AX53" s="123"/>
      <c r="AY53" s="123"/>
      <c r="AZ53" s="123"/>
    </row>
    <row r="54" spans="1:52" s="124" customFormat="1" ht="16.5" customHeight="1" thickTop="1" thickBot="1" x14ac:dyDescent="0.35">
      <c r="A54" s="428">
        <v>33</v>
      </c>
      <c r="B54" s="248" t="s">
        <v>97</v>
      </c>
      <c r="C54" s="215" t="s">
        <v>98</v>
      </c>
      <c r="D54" s="437">
        <v>32</v>
      </c>
      <c r="E54" s="360">
        <v>6</v>
      </c>
      <c r="F54" s="228" t="s">
        <v>239</v>
      </c>
      <c r="G54" s="228"/>
      <c r="H54" s="155">
        <f t="shared" si="9"/>
        <v>32</v>
      </c>
      <c r="I54" s="229">
        <v>8</v>
      </c>
      <c r="J54" s="230">
        <v>24</v>
      </c>
      <c r="K54" s="230"/>
      <c r="L54" s="230"/>
      <c r="M54" s="230"/>
      <c r="N54" s="230"/>
      <c r="O54" s="230"/>
      <c r="P54" s="229"/>
      <c r="Q54" s="231"/>
      <c r="R54" s="229"/>
      <c r="S54" s="231"/>
      <c r="T54" s="229"/>
      <c r="U54" s="232"/>
      <c r="V54" s="229">
        <v>8</v>
      </c>
      <c r="W54" s="231">
        <v>24</v>
      </c>
      <c r="X54" s="229"/>
      <c r="Y54" s="231"/>
      <c r="Z54" s="229"/>
      <c r="AA54" s="231"/>
      <c r="AB54" s="234"/>
      <c r="AC54" s="441">
        <v>1.4</v>
      </c>
      <c r="AD54" s="178"/>
      <c r="AE54" s="437">
        <v>6</v>
      </c>
      <c r="AF54" s="430"/>
      <c r="AG54" s="123"/>
      <c r="AH54" s="123"/>
      <c r="AI54" s="123"/>
      <c r="AJ54" s="123"/>
      <c r="AK54" s="123"/>
      <c r="AL54" s="123"/>
      <c r="AM54" s="123"/>
      <c r="AN54" s="123"/>
      <c r="AO54" s="123"/>
      <c r="AP54" s="123"/>
      <c r="AQ54" s="123"/>
      <c r="AR54" s="123"/>
      <c r="AS54" s="123"/>
      <c r="AT54" s="123"/>
      <c r="AU54" s="123"/>
      <c r="AV54" s="123"/>
      <c r="AW54" s="123"/>
      <c r="AX54" s="123"/>
      <c r="AY54" s="123"/>
      <c r="AZ54" s="123"/>
    </row>
    <row r="55" spans="1:52" s="124" customFormat="1" ht="16.5" customHeight="1" thickTop="1" thickBot="1" x14ac:dyDescent="0.3">
      <c r="A55" s="509" t="s">
        <v>17</v>
      </c>
      <c r="B55" s="510"/>
      <c r="C55" s="237"/>
      <c r="D55" s="238">
        <f>SUM(D41:D54)</f>
        <v>352</v>
      </c>
      <c r="E55" s="238">
        <f t="shared" ref="E55:AF55" si="10">SUM(E41:E54)</f>
        <v>70</v>
      </c>
      <c r="F55" s="238"/>
      <c r="G55" s="238"/>
      <c r="H55" s="239">
        <f>SUM(H41:H54)</f>
        <v>352</v>
      </c>
      <c r="I55" s="239">
        <f t="shared" ref="I55:AA55" si="11">SUM(I41:I54)</f>
        <v>152</v>
      </c>
      <c r="J55" s="239">
        <f t="shared" si="11"/>
        <v>200</v>
      </c>
      <c r="K55" s="239">
        <f t="shared" si="11"/>
        <v>0</v>
      </c>
      <c r="L55" s="239">
        <f t="shared" si="11"/>
        <v>0</v>
      </c>
      <c r="M55" s="239">
        <f t="shared" si="11"/>
        <v>0</v>
      </c>
      <c r="N55" s="239">
        <f t="shared" si="11"/>
        <v>0</v>
      </c>
      <c r="O55" s="239">
        <f t="shared" si="11"/>
        <v>0</v>
      </c>
      <c r="P55" s="239">
        <f>SUM(P41:P54)</f>
        <v>40</v>
      </c>
      <c r="Q55" s="239">
        <f t="shared" si="11"/>
        <v>40</v>
      </c>
      <c r="R55" s="239">
        <f t="shared" si="11"/>
        <v>32</v>
      </c>
      <c r="S55" s="239">
        <f t="shared" si="11"/>
        <v>56</v>
      </c>
      <c r="T55" s="239">
        <f t="shared" si="11"/>
        <v>8</v>
      </c>
      <c r="U55" s="239">
        <f t="shared" si="11"/>
        <v>8</v>
      </c>
      <c r="V55" s="239">
        <f t="shared" si="11"/>
        <v>40</v>
      </c>
      <c r="W55" s="239">
        <f t="shared" si="11"/>
        <v>56</v>
      </c>
      <c r="X55" s="239">
        <f t="shared" si="11"/>
        <v>8</v>
      </c>
      <c r="Y55" s="239">
        <f t="shared" si="11"/>
        <v>16</v>
      </c>
      <c r="Z55" s="239">
        <f t="shared" si="11"/>
        <v>24</v>
      </c>
      <c r="AA55" s="239">
        <f t="shared" si="11"/>
        <v>24</v>
      </c>
      <c r="AB55" s="243">
        <f t="shared" si="10"/>
        <v>0</v>
      </c>
      <c r="AC55" s="243">
        <f t="shared" si="10"/>
        <v>17.2</v>
      </c>
      <c r="AD55" s="238">
        <f t="shared" si="10"/>
        <v>0</v>
      </c>
      <c r="AE55" s="238">
        <f t="shared" si="10"/>
        <v>70</v>
      </c>
      <c r="AF55" s="439">
        <f t="shared" si="10"/>
        <v>0</v>
      </c>
      <c r="AG55" s="193"/>
      <c r="AH55" s="193"/>
      <c r="AI55" s="193"/>
      <c r="AJ55" s="193"/>
      <c r="AK55" s="193"/>
      <c r="AL55" s="193"/>
      <c r="AM55" s="193"/>
      <c r="AN55" s="193"/>
      <c r="AO55" s="193"/>
      <c r="AP55" s="193"/>
      <c r="AQ55" s="193"/>
      <c r="AR55" s="193"/>
      <c r="AS55" s="193"/>
      <c r="AT55" s="193"/>
      <c r="AU55" s="193"/>
      <c r="AV55" s="193"/>
      <c r="AW55" s="193"/>
      <c r="AX55" s="193"/>
      <c r="AY55" s="193"/>
      <c r="AZ55" s="193"/>
    </row>
    <row r="56" spans="1:52" s="124" customFormat="1" ht="16.5" customHeight="1" thickTop="1" x14ac:dyDescent="0.25">
      <c r="A56" s="506" t="s">
        <v>99</v>
      </c>
      <c r="B56" s="507"/>
      <c r="C56" s="507"/>
      <c r="D56" s="507"/>
      <c r="E56" s="507"/>
      <c r="F56" s="507"/>
      <c r="G56" s="507"/>
      <c r="H56" s="507"/>
      <c r="I56" s="507"/>
      <c r="J56" s="507"/>
      <c r="K56" s="507"/>
      <c r="L56" s="507"/>
      <c r="M56" s="507"/>
      <c r="N56" s="507"/>
      <c r="O56" s="507"/>
      <c r="P56" s="507"/>
      <c r="Q56" s="507"/>
      <c r="R56" s="507"/>
      <c r="S56" s="507"/>
      <c r="T56" s="507"/>
      <c r="U56" s="507"/>
      <c r="V56" s="507"/>
      <c r="W56" s="507"/>
      <c r="X56" s="507"/>
      <c r="Y56" s="507"/>
      <c r="Z56" s="507"/>
      <c r="AA56" s="507"/>
      <c r="AB56" s="507"/>
      <c r="AC56" s="507"/>
      <c r="AD56" s="507"/>
      <c r="AE56" s="507"/>
      <c r="AF56" s="508"/>
      <c r="AG56" s="129"/>
      <c r="AH56" s="129"/>
      <c r="AI56" s="129"/>
      <c r="AJ56" s="129"/>
      <c r="AK56" s="129"/>
      <c r="AL56" s="129"/>
      <c r="AM56" s="129"/>
      <c r="AN56" s="129"/>
      <c r="AO56" s="129"/>
      <c r="AP56" s="129"/>
      <c r="AQ56" s="129"/>
      <c r="AR56" s="129"/>
      <c r="AS56" s="129"/>
      <c r="AT56" s="129"/>
      <c r="AU56" s="129"/>
      <c r="AV56" s="129"/>
      <c r="AW56" s="129"/>
      <c r="AX56" s="129"/>
      <c r="AY56" s="129"/>
      <c r="AZ56" s="129"/>
    </row>
    <row r="57" spans="1:52" s="124" customFormat="1" ht="16.5" customHeight="1" thickBot="1" x14ac:dyDescent="0.3">
      <c r="A57" s="503" t="s">
        <v>100</v>
      </c>
      <c r="B57" s="504"/>
      <c r="C57" s="504"/>
      <c r="D57" s="504"/>
      <c r="E57" s="504"/>
      <c r="F57" s="504"/>
      <c r="G57" s="504"/>
      <c r="H57" s="504"/>
      <c r="I57" s="504"/>
      <c r="J57" s="504"/>
      <c r="K57" s="504"/>
      <c r="L57" s="504"/>
      <c r="M57" s="504"/>
      <c r="N57" s="504"/>
      <c r="O57" s="504"/>
      <c r="P57" s="504"/>
      <c r="Q57" s="504"/>
      <c r="R57" s="504"/>
      <c r="S57" s="504"/>
      <c r="T57" s="504"/>
      <c r="U57" s="504"/>
      <c r="V57" s="504"/>
      <c r="W57" s="504"/>
      <c r="X57" s="504"/>
      <c r="Y57" s="504"/>
      <c r="Z57" s="504"/>
      <c r="AA57" s="504"/>
      <c r="AB57" s="504"/>
      <c r="AC57" s="504"/>
      <c r="AD57" s="504"/>
      <c r="AE57" s="504"/>
      <c r="AF57" s="505"/>
      <c r="AG57" s="129"/>
      <c r="AH57" s="129"/>
      <c r="AI57" s="129"/>
      <c r="AJ57" s="129"/>
      <c r="AK57" s="129"/>
      <c r="AL57" s="129"/>
      <c r="AM57" s="129"/>
      <c r="AN57" s="129"/>
      <c r="AO57" s="129"/>
      <c r="AP57" s="129"/>
      <c r="AQ57" s="129"/>
      <c r="AR57" s="129"/>
      <c r="AS57" s="129"/>
      <c r="AT57" s="129"/>
      <c r="AU57" s="129"/>
      <c r="AV57" s="129"/>
      <c r="AW57" s="129"/>
      <c r="AX57" s="129"/>
      <c r="AY57" s="129"/>
      <c r="AZ57" s="129"/>
    </row>
    <row r="58" spans="1:52" s="124" customFormat="1" ht="16.5" customHeight="1" thickBot="1" x14ac:dyDescent="0.3">
      <c r="A58" s="455">
        <v>34</v>
      </c>
      <c r="B58" s="456" t="s">
        <v>101</v>
      </c>
      <c r="C58" s="457" t="s">
        <v>102</v>
      </c>
      <c r="D58" s="458">
        <v>16</v>
      </c>
      <c r="E58" s="361">
        <v>2</v>
      </c>
      <c r="F58" s="362"/>
      <c r="G58" s="359" t="s">
        <v>239</v>
      </c>
      <c r="H58" s="459">
        <f>SUM(I58:O58)</f>
        <v>16</v>
      </c>
      <c r="I58" s="460">
        <v>8</v>
      </c>
      <c r="J58" s="461">
        <v>8</v>
      </c>
      <c r="K58" s="461"/>
      <c r="L58" s="461"/>
      <c r="M58" s="461"/>
      <c r="N58" s="461"/>
      <c r="O58" s="461"/>
      <c r="P58" s="460"/>
      <c r="Q58" s="462"/>
      <c r="R58" s="460"/>
      <c r="S58" s="462"/>
      <c r="T58" s="460"/>
      <c r="U58" s="463"/>
      <c r="V58" s="460">
        <v>8</v>
      </c>
      <c r="W58" s="462">
        <v>8</v>
      </c>
      <c r="X58" s="460"/>
      <c r="Y58" s="462"/>
      <c r="Z58" s="460"/>
      <c r="AA58" s="462"/>
      <c r="AB58" s="365">
        <v>2</v>
      </c>
      <c r="AC58" s="464">
        <v>0.4</v>
      </c>
      <c r="AD58" s="465"/>
      <c r="AE58" s="466">
        <v>2</v>
      </c>
      <c r="AF58" s="467"/>
      <c r="AG58" s="123"/>
      <c r="AH58" s="123"/>
      <c r="AI58" s="123"/>
      <c r="AJ58" s="123"/>
      <c r="AK58" s="123"/>
      <c r="AL58" s="123"/>
      <c r="AM58" s="123"/>
      <c r="AN58" s="123"/>
      <c r="AO58" s="123"/>
      <c r="AP58" s="123"/>
      <c r="AQ58" s="123"/>
      <c r="AR58" s="123"/>
      <c r="AS58" s="123"/>
      <c r="AT58" s="123"/>
      <c r="AU58" s="123"/>
      <c r="AV58" s="123"/>
      <c r="AW58" s="123"/>
      <c r="AX58" s="123"/>
      <c r="AY58" s="123"/>
      <c r="AZ58" s="123"/>
    </row>
    <row r="59" spans="1:52" s="124" customFormat="1" ht="16.5" customHeight="1" thickBot="1" x14ac:dyDescent="0.3">
      <c r="A59" s="438">
        <v>35</v>
      </c>
      <c r="B59" s="248" t="s">
        <v>103</v>
      </c>
      <c r="C59" s="215" t="s">
        <v>104</v>
      </c>
      <c r="D59" s="271">
        <v>16</v>
      </c>
      <c r="E59" s="360">
        <v>2</v>
      </c>
      <c r="F59" s="228"/>
      <c r="G59" s="228" t="s">
        <v>241</v>
      </c>
      <c r="H59" s="451">
        <f>SUM(I59:O59)</f>
        <v>16</v>
      </c>
      <c r="I59" s="229">
        <v>8</v>
      </c>
      <c r="J59" s="230">
        <v>8</v>
      </c>
      <c r="K59" s="230"/>
      <c r="L59" s="230"/>
      <c r="M59" s="230"/>
      <c r="N59" s="230"/>
      <c r="O59" s="230"/>
      <c r="P59" s="229"/>
      <c r="Q59" s="231"/>
      <c r="R59" s="229"/>
      <c r="S59" s="231"/>
      <c r="T59" s="229"/>
      <c r="U59" s="232"/>
      <c r="V59" s="229"/>
      <c r="W59" s="231"/>
      <c r="X59" s="229">
        <v>8</v>
      </c>
      <c r="Y59" s="231">
        <v>8</v>
      </c>
      <c r="Z59" s="229"/>
      <c r="AA59" s="231"/>
      <c r="AB59" s="360">
        <v>2</v>
      </c>
      <c r="AC59" s="452">
        <v>0.4</v>
      </c>
      <c r="AD59" s="453"/>
      <c r="AE59" s="437">
        <v>2</v>
      </c>
      <c r="AF59" s="454"/>
      <c r="AG59" s="123"/>
      <c r="AH59" s="123"/>
      <c r="AI59" s="123"/>
      <c r="AJ59" s="123"/>
      <c r="AK59" s="123"/>
      <c r="AL59" s="123"/>
      <c r="AM59" s="123"/>
      <c r="AN59" s="123"/>
      <c r="AO59" s="123"/>
      <c r="AP59" s="123"/>
      <c r="AQ59" s="123"/>
      <c r="AR59" s="123"/>
      <c r="AS59" s="123"/>
      <c r="AT59" s="123"/>
      <c r="AU59" s="123"/>
      <c r="AV59" s="123"/>
      <c r="AW59" s="123"/>
      <c r="AX59" s="123"/>
      <c r="AY59" s="123"/>
      <c r="AZ59" s="123"/>
    </row>
    <row r="60" spans="1:52" s="124" customFormat="1" ht="16.5" customHeight="1" thickTop="1" thickBot="1" x14ac:dyDescent="0.3">
      <c r="A60" s="428">
        <v>36</v>
      </c>
      <c r="B60" s="249" t="s">
        <v>105</v>
      </c>
      <c r="C60" s="150" t="s">
        <v>106</v>
      </c>
      <c r="D60" s="175">
        <v>16</v>
      </c>
      <c r="E60" s="152">
        <v>2</v>
      </c>
      <c r="F60" s="153"/>
      <c r="G60" s="153" t="s">
        <v>237</v>
      </c>
      <c r="H60" s="155">
        <f>SUM(I60:O60)</f>
        <v>16</v>
      </c>
      <c r="I60" s="156">
        <v>8</v>
      </c>
      <c r="J60" s="157">
        <v>8</v>
      </c>
      <c r="K60" s="157"/>
      <c r="L60" s="157"/>
      <c r="M60" s="157"/>
      <c r="N60" s="157"/>
      <c r="O60" s="157"/>
      <c r="P60" s="156"/>
      <c r="Q60" s="159"/>
      <c r="R60" s="156"/>
      <c r="S60" s="159"/>
      <c r="T60" s="156">
        <v>8</v>
      </c>
      <c r="U60" s="235">
        <v>8</v>
      </c>
      <c r="V60" s="156"/>
      <c r="W60" s="159"/>
      <c r="X60" s="156"/>
      <c r="Y60" s="159"/>
      <c r="Z60" s="156"/>
      <c r="AA60" s="159"/>
      <c r="AB60" s="152">
        <v>2</v>
      </c>
      <c r="AC60" s="234">
        <v>0.4</v>
      </c>
      <c r="AD60" s="161"/>
      <c r="AE60" s="148">
        <v>2</v>
      </c>
      <c r="AF60" s="429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</row>
    <row r="61" spans="1:52" s="124" customFormat="1" ht="16.5" customHeight="1" thickTop="1" thickBot="1" x14ac:dyDescent="0.3">
      <c r="A61" s="428">
        <v>37</v>
      </c>
      <c r="B61" s="203" t="s">
        <v>107</v>
      </c>
      <c r="C61" s="204" t="s">
        <v>227</v>
      </c>
      <c r="D61" s="151">
        <v>24</v>
      </c>
      <c r="E61" s="152">
        <v>4</v>
      </c>
      <c r="F61" s="153" t="s">
        <v>240</v>
      </c>
      <c r="G61" s="153"/>
      <c r="H61" s="155">
        <f>SUM(I61:O61)</f>
        <v>24</v>
      </c>
      <c r="I61" s="250">
        <v>8</v>
      </c>
      <c r="J61" s="251">
        <v>16</v>
      </c>
      <c r="K61" s="157"/>
      <c r="L61" s="157"/>
      <c r="M61" s="157"/>
      <c r="N61" s="157"/>
      <c r="O61" s="157"/>
      <c r="P61" s="156"/>
      <c r="Q61" s="159"/>
      <c r="R61" s="156"/>
      <c r="S61" s="159"/>
      <c r="T61" s="156"/>
      <c r="U61" s="235"/>
      <c r="V61" s="156"/>
      <c r="W61" s="159"/>
      <c r="X61" s="156"/>
      <c r="Y61" s="159"/>
      <c r="Z61" s="156">
        <v>8</v>
      </c>
      <c r="AA61" s="159">
        <v>16</v>
      </c>
      <c r="AB61" s="152">
        <v>4</v>
      </c>
      <c r="AC61" s="252">
        <v>1.2</v>
      </c>
      <c r="AD61" s="161"/>
      <c r="AE61" s="148">
        <v>4</v>
      </c>
      <c r="AF61" s="429"/>
      <c r="AG61" s="123"/>
      <c r="AH61" s="123"/>
      <c r="AI61" s="123"/>
      <c r="AJ61" s="123"/>
      <c r="AK61" s="123"/>
      <c r="AL61" s="123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</row>
    <row r="62" spans="1:52" s="124" customFormat="1" ht="16.5" customHeight="1" thickTop="1" thickBot="1" x14ac:dyDescent="0.3">
      <c r="A62" s="511" t="s">
        <v>17</v>
      </c>
      <c r="B62" s="512"/>
      <c r="C62" s="184"/>
      <c r="D62" s="186">
        <f t="shared" ref="D62:AF62" si="12">SUM(D58:D61)</f>
        <v>72</v>
      </c>
      <c r="E62" s="186">
        <f t="shared" si="12"/>
        <v>10</v>
      </c>
      <c r="F62" s="186"/>
      <c r="G62" s="186"/>
      <c r="H62" s="239">
        <f t="shared" ref="H62:AA62" si="13">SUM(H58:H61)</f>
        <v>72</v>
      </c>
      <c r="I62" s="240">
        <f t="shared" si="13"/>
        <v>32</v>
      </c>
      <c r="J62" s="241">
        <f t="shared" si="13"/>
        <v>40</v>
      </c>
      <c r="K62" s="241">
        <f t="shared" si="13"/>
        <v>0</v>
      </c>
      <c r="L62" s="241">
        <f t="shared" si="13"/>
        <v>0</v>
      </c>
      <c r="M62" s="241">
        <f t="shared" si="13"/>
        <v>0</v>
      </c>
      <c r="N62" s="241">
        <f t="shared" si="13"/>
        <v>0</v>
      </c>
      <c r="O62" s="241">
        <f t="shared" si="13"/>
        <v>0</v>
      </c>
      <c r="P62" s="240">
        <f>SUM(P58:P61)</f>
        <v>0</v>
      </c>
      <c r="Q62" s="242">
        <f t="shared" si="13"/>
        <v>0</v>
      </c>
      <c r="R62" s="240">
        <f t="shared" si="13"/>
        <v>0</v>
      </c>
      <c r="S62" s="242">
        <f t="shared" si="13"/>
        <v>0</v>
      </c>
      <c r="T62" s="240">
        <f t="shared" si="13"/>
        <v>8</v>
      </c>
      <c r="U62" s="242">
        <f t="shared" si="13"/>
        <v>8</v>
      </c>
      <c r="V62" s="240">
        <f t="shared" si="13"/>
        <v>8</v>
      </c>
      <c r="W62" s="242">
        <f t="shared" si="13"/>
        <v>8</v>
      </c>
      <c r="X62" s="240">
        <f t="shared" si="13"/>
        <v>8</v>
      </c>
      <c r="Y62" s="242">
        <f t="shared" si="13"/>
        <v>8</v>
      </c>
      <c r="Z62" s="240">
        <f t="shared" si="13"/>
        <v>8</v>
      </c>
      <c r="AA62" s="242">
        <f t="shared" si="13"/>
        <v>16</v>
      </c>
      <c r="AB62" s="186">
        <f t="shared" si="12"/>
        <v>10</v>
      </c>
      <c r="AC62" s="192">
        <f t="shared" si="12"/>
        <v>2.4000000000000004</v>
      </c>
      <c r="AD62" s="186">
        <f t="shared" si="12"/>
        <v>0</v>
      </c>
      <c r="AE62" s="186">
        <f t="shared" si="12"/>
        <v>10</v>
      </c>
      <c r="AF62" s="432">
        <f t="shared" si="12"/>
        <v>0</v>
      </c>
      <c r="AG62" s="193"/>
      <c r="AH62" s="193"/>
      <c r="AI62" s="193"/>
      <c r="AJ62" s="193"/>
      <c r="AK62" s="193"/>
      <c r="AL62" s="193"/>
      <c r="AM62" s="193"/>
      <c r="AN62" s="193"/>
      <c r="AO62" s="193"/>
      <c r="AP62" s="193"/>
      <c r="AQ62" s="193"/>
      <c r="AR62" s="193"/>
      <c r="AS62" s="193"/>
      <c r="AT62" s="193"/>
      <c r="AU62" s="193"/>
      <c r="AV62" s="193"/>
      <c r="AW62" s="193"/>
      <c r="AX62" s="193"/>
      <c r="AY62" s="193"/>
      <c r="AZ62" s="193"/>
    </row>
    <row r="63" spans="1:52" s="124" customFormat="1" ht="16.5" customHeight="1" thickTop="1" thickBot="1" x14ac:dyDescent="0.3">
      <c r="A63" s="513" t="s">
        <v>108</v>
      </c>
      <c r="B63" s="514"/>
      <c r="C63" s="514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V63" s="253"/>
      <c r="W63" s="253"/>
      <c r="X63" s="253"/>
      <c r="Y63" s="253"/>
      <c r="Z63" s="253"/>
      <c r="AA63" s="253"/>
      <c r="AB63" s="253"/>
      <c r="AC63" s="253"/>
      <c r="AD63" s="253"/>
      <c r="AE63" s="253"/>
      <c r="AF63" s="442"/>
      <c r="AG63" s="129"/>
      <c r="AH63" s="129"/>
      <c r="AI63" s="129"/>
      <c r="AJ63" s="129"/>
      <c r="AK63" s="129"/>
      <c r="AL63" s="129"/>
      <c r="AM63" s="129"/>
      <c r="AN63" s="129"/>
      <c r="AO63" s="129"/>
      <c r="AP63" s="129"/>
      <c r="AQ63" s="129"/>
      <c r="AR63" s="129"/>
      <c r="AS63" s="129"/>
      <c r="AT63" s="129"/>
      <c r="AU63" s="129"/>
      <c r="AV63" s="129"/>
      <c r="AW63" s="129"/>
      <c r="AX63" s="129"/>
      <c r="AY63" s="129"/>
      <c r="AZ63" s="129"/>
    </row>
    <row r="64" spans="1:52" s="124" customFormat="1" ht="16.5" customHeight="1" thickTop="1" thickBot="1" x14ac:dyDescent="0.3">
      <c r="A64" s="438">
        <v>38</v>
      </c>
      <c r="B64" s="248" t="s">
        <v>109</v>
      </c>
      <c r="C64" s="215" t="s">
        <v>110</v>
      </c>
      <c r="D64" s="175">
        <v>32</v>
      </c>
      <c r="E64" s="360">
        <v>6</v>
      </c>
      <c r="F64" s="254"/>
      <c r="G64" s="228" t="s">
        <v>239</v>
      </c>
      <c r="H64" s="155">
        <f>SUM(I64:O64)</f>
        <v>32</v>
      </c>
      <c r="I64" s="229">
        <v>16</v>
      </c>
      <c r="J64" s="230">
        <v>16</v>
      </c>
      <c r="K64" s="230"/>
      <c r="L64" s="230"/>
      <c r="M64" s="230"/>
      <c r="N64" s="230"/>
      <c r="O64" s="230"/>
      <c r="P64" s="229"/>
      <c r="Q64" s="231"/>
      <c r="R64" s="229"/>
      <c r="S64" s="231"/>
      <c r="T64" s="229"/>
      <c r="U64" s="232"/>
      <c r="V64" s="229">
        <v>16</v>
      </c>
      <c r="W64" s="231">
        <v>16</v>
      </c>
      <c r="X64" s="229"/>
      <c r="Y64" s="231"/>
      <c r="Z64" s="229"/>
      <c r="AA64" s="231"/>
      <c r="AB64" s="360">
        <v>6</v>
      </c>
      <c r="AC64" s="162">
        <v>1.2</v>
      </c>
      <c r="AD64" s="178"/>
      <c r="AE64" s="437">
        <v>6</v>
      </c>
      <c r="AF64" s="430"/>
      <c r="AG64" s="123"/>
      <c r="AH64" s="123"/>
      <c r="AI64" s="123"/>
      <c r="AJ64" s="123"/>
      <c r="AK64" s="123"/>
      <c r="AL64" s="123"/>
      <c r="AM64" s="123"/>
      <c r="AN64" s="123"/>
      <c r="AO64" s="123"/>
      <c r="AP64" s="123"/>
      <c r="AQ64" s="123"/>
      <c r="AR64" s="123"/>
      <c r="AS64" s="123"/>
      <c r="AT64" s="123"/>
      <c r="AU64" s="123"/>
      <c r="AV64" s="123"/>
      <c r="AW64" s="123"/>
      <c r="AX64" s="123"/>
      <c r="AY64" s="123"/>
      <c r="AZ64" s="123"/>
    </row>
    <row r="65" spans="1:52" s="124" customFormat="1" ht="16.5" customHeight="1" thickTop="1" thickBot="1" x14ac:dyDescent="0.3">
      <c r="A65" s="428">
        <v>39</v>
      </c>
      <c r="B65" s="248" t="s">
        <v>111</v>
      </c>
      <c r="C65" s="215" t="s">
        <v>112</v>
      </c>
      <c r="D65" s="151">
        <v>24</v>
      </c>
      <c r="E65" s="152">
        <v>3</v>
      </c>
      <c r="F65" s="254">
        <v>5</v>
      </c>
      <c r="G65" s="153"/>
      <c r="H65" s="155">
        <f>SUM(I65:O65)</f>
        <v>24</v>
      </c>
      <c r="I65" s="229">
        <v>8</v>
      </c>
      <c r="J65" s="230">
        <v>16</v>
      </c>
      <c r="K65" s="157"/>
      <c r="L65" s="157"/>
      <c r="M65" s="157"/>
      <c r="N65" s="157"/>
      <c r="O65" s="157"/>
      <c r="P65" s="156"/>
      <c r="Q65" s="159"/>
      <c r="R65" s="156"/>
      <c r="S65" s="159"/>
      <c r="T65" s="156"/>
      <c r="U65" s="235"/>
      <c r="V65" s="156"/>
      <c r="W65" s="159"/>
      <c r="X65" s="156">
        <v>8</v>
      </c>
      <c r="Y65" s="159">
        <v>16</v>
      </c>
      <c r="Z65" s="156"/>
      <c r="AA65" s="159"/>
      <c r="AB65" s="152">
        <v>3</v>
      </c>
      <c r="AC65" s="236">
        <v>1.1000000000000001</v>
      </c>
      <c r="AD65" s="161"/>
      <c r="AE65" s="148">
        <v>3</v>
      </c>
      <c r="AF65" s="429"/>
      <c r="AG65" s="123"/>
      <c r="AH65" s="123"/>
      <c r="AI65" s="123"/>
      <c r="AJ65" s="123"/>
      <c r="AK65" s="123"/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</row>
    <row r="66" spans="1:52" s="124" customFormat="1" ht="16.5" customHeight="1" thickTop="1" thickBot="1" x14ac:dyDescent="0.3">
      <c r="A66" s="428">
        <v>40</v>
      </c>
      <c r="B66" s="249" t="s">
        <v>268</v>
      </c>
      <c r="C66" s="195" t="s">
        <v>228</v>
      </c>
      <c r="D66" s="151">
        <v>24</v>
      </c>
      <c r="E66" s="152">
        <v>3</v>
      </c>
      <c r="F66" s="255">
        <v>3</v>
      </c>
      <c r="G66" s="153"/>
      <c r="H66" s="155">
        <f>SUM(I66:O66)</f>
        <v>24</v>
      </c>
      <c r="I66" s="229">
        <v>8</v>
      </c>
      <c r="J66" s="157">
        <v>16</v>
      </c>
      <c r="K66" s="157"/>
      <c r="L66" s="157"/>
      <c r="M66" s="157"/>
      <c r="N66" s="157"/>
      <c r="O66" s="157"/>
      <c r="P66" s="156"/>
      <c r="Q66" s="159"/>
      <c r="R66" s="156"/>
      <c r="S66" s="159"/>
      <c r="T66" s="156">
        <v>8</v>
      </c>
      <c r="U66" s="235">
        <v>16</v>
      </c>
      <c r="V66" s="156"/>
      <c r="W66" s="159"/>
      <c r="X66" s="156"/>
      <c r="Y66" s="159"/>
      <c r="Z66" s="156"/>
      <c r="AA66" s="159"/>
      <c r="AB66" s="152">
        <v>3</v>
      </c>
      <c r="AC66" s="236">
        <v>1.1000000000000001</v>
      </c>
      <c r="AD66" s="161"/>
      <c r="AE66" s="148">
        <v>3</v>
      </c>
      <c r="AF66" s="429"/>
      <c r="AG66" s="123"/>
      <c r="AH66" s="123"/>
      <c r="AI66" s="123"/>
      <c r="AJ66" s="123"/>
      <c r="AK66" s="123"/>
      <c r="AL66" s="123"/>
      <c r="AM66" s="123"/>
      <c r="AN66" s="123"/>
      <c r="AO66" s="123"/>
      <c r="AP66" s="123"/>
      <c r="AQ66" s="123"/>
      <c r="AR66" s="123"/>
      <c r="AS66" s="123"/>
      <c r="AT66" s="123"/>
      <c r="AU66" s="123"/>
      <c r="AV66" s="123"/>
      <c r="AW66" s="123"/>
      <c r="AX66" s="123"/>
      <c r="AY66" s="123"/>
      <c r="AZ66" s="123"/>
    </row>
    <row r="67" spans="1:52" s="124" customFormat="1" ht="16.5" customHeight="1" thickTop="1" thickBot="1" x14ac:dyDescent="0.3">
      <c r="A67" s="428">
        <v>41</v>
      </c>
      <c r="B67" s="249" t="s">
        <v>113</v>
      </c>
      <c r="C67" s="195" t="s">
        <v>114</v>
      </c>
      <c r="D67" s="151">
        <v>24</v>
      </c>
      <c r="E67" s="152">
        <v>3</v>
      </c>
      <c r="F67" s="255">
        <v>6</v>
      </c>
      <c r="G67" s="153"/>
      <c r="H67" s="155">
        <f>SUM(I67:O67)</f>
        <v>24</v>
      </c>
      <c r="I67" s="229">
        <v>8</v>
      </c>
      <c r="J67" s="157">
        <v>16</v>
      </c>
      <c r="K67" s="157"/>
      <c r="L67" s="157"/>
      <c r="M67" s="157"/>
      <c r="N67" s="157"/>
      <c r="O67" s="157"/>
      <c r="P67" s="156"/>
      <c r="Q67" s="159"/>
      <c r="R67" s="156"/>
      <c r="S67" s="159"/>
      <c r="T67" s="156"/>
      <c r="U67" s="235"/>
      <c r="V67" s="156"/>
      <c r="W67" s="159"/>
      <c r="X67" s="156"/>
      <c r="Y67" s="159"/>
      <c r="Z67" s="156">
        <v>8</v>
      </c>
      <c r="AA67" s="159">
        <v>16</v>
      </c>
      <c r="AB67" s="152">
        <v>3</v>
      </c>
      <c r="AC67" s="236">
        <v>1.1000000000000001</v>
      </c>
      <c r="AD67" s="161"/>
      <c r="AE67" s="148">
        <v>3</v>
      </c>
      <c r="AF67" s="429"/>
      <c r="AG67" s="123"/>
      <c r="AH67" s="123"/>
      <c r="AI67" s="123"/>
      <c r="AJ67" s="123"/>
      <c r="AK67" s="123"/>
      <c r="AL67" s="123"/>
      <c r="AM67" s="123"/>
      <c r="AN67" s="123"/>
      <c r="AO67" s="123"/>
      <c r="AP67" s="123"/>
      <c r="AQ67" s="123"/>
      <c r="AR67" s="123"/>
      <c r="AS67" s="123"/>
      <c r="AT67" s="123"/>
      <c r="AU67" s="123"/>
      <c r="AV67" s="123"/>
      <c r="AW67" s="123"/>
      <c r="AX67" s="123"/>
      <c r="AY67" s="123"/>
      <c r="AZ67" s="123"/>
    </row>
    <row r="68" spans="1:52" s="124" customFormat="1" ht="16.5" customHeight="1" thickTop="1" thickBot="1" x14ac:dyDescent="0.3">
      <c r="A68" s="443">
        <v>42</v>
      </c>
      <c r="B68" s="203" t="s">
        <v>269</v>
      </c>
      <c r="C68" s="256" t="s">
        <v>229</v>
      </c>
      <c r="D68" s="175">
        <v>32</v>
      </c>
      <c r="E68" s="257">
        <v>6</v>
      </c>
      <c r="F68" s="258">
        <v>5</v>
      </c>
      <c r="G68" s="169"/>
      <c r="H68" s="155">
        <f>SUM(I68:O68)</f>
        <v>32</v>
      </c>
      <c r="I68" s="229">
        <v>16</v>
      </c>
      <c r="J68" s="251">
        <v>16</v>
      </c>
      <c r="K68" s="164"/>
      <c r="L68" s="164"/>
      <c r="M68" s="164"/>
      <c r="N68" s="164"/>
      <c r="O68" s="164"/>
      <c r="P68" s="170"/>
      <c r="Q68" s="171"/>
      <c r="R68" s="170"/>
      <c r="S68" s="171"/>
      <c r="T68" s="170"/>
      <c r="U68" s="259"/>
      <c r="V68" s="170"/>
      <c r="W68" s="171"/>
      <c r="X68" s="170">
        <v>16</v>
      </c>
      <c r="Y68" s="171">
        <v>16</v>
      </c>
      <c r="Z68" s="170"/>
      <c r="AA68" s="171"/>
      <c r="AB68" s="257">
        <v>6</v>
      </c>
      <c r="AC68" s="252">
        <v>1.4</v>
      </c>
      <c r="AD68" s="178"/>
      <c r="AE68" s="245">
        <v>6</v>
      </c>
      <c r="AF68" s="430"/>
      <c r="AG68" s="123"/>
      <c r="AH68" s="123"/>
      <c r="AI68" s="123"/>
      <c r="AJ68" s="123"/>
      <c r="AK68" s="123"/>
      <c r="AL68" s="123"/>
      <c r="AM68" s="123"/>
      <c r="AN68" s="123"/>
      <c r="AO68" s="123"/>
      <c r="AP68" s="123"/>
      <c r="AQ68" s="123"/>
      <c r="AR68" s="123"/>
      <c r="AS68" s="123"/>
      <c r="AT68" s="123"/>
      <c r="AU68" s="123"/>
      <c r="AV68" s="123"/>
      <c r="AW68" s="123"/>
      <c r="AX68" s="123"/>
      <c r="AY68" s="123"/>
      <c r="AZ68" s="123"/>
    </row>
    <row r="69" spans="1:52" s="124" customFormat="1" ht="16.5" customHeight="1" thickTop="1" thickBot="1" x14ac:dyDescent="0.3">
      <c r="A69" s="444" t="s">
        <v>17</v>
      </c>
      <c r="B69" s="445"/>
      <c r="C69" s="184"/>
      <c r="D69" s="186">
        <f t="shared" ref="D69:AF69" si="14">SUM(D64:D68)</f>
        <v>136</v>
      </c>
      <c r="E69" s="186">
        <f t="shared" si="14"/>
        <v>21</v>
      </c>
      <c r="F69" s="186"/>
      <c r="G69" s="186"/>
      <c r="H69" s="187">
        <f>SUM(H64:H68)</f>
        <v>136</v>
      </c>
      <c r="I69" s="188">
        <f t="shared" ref="I69:AA69" si="15">SUM(I64:I68)</f>
        <v>56</v>
      </c>
      <c r="J69" s="189">
        <f t="shared" si="15"/>
        <v>80</v>
      </c>
      <c r="K69" s="189">
        <f t="shared" si="15"/>
        <v>0</v>
      </c>
      <c r="L69" s="189">
        <f t="shared" si="15"/>
        <v>0</v>
      </c>
      <c r="M69" s="189">
        <f t="shared" si="15"/>
        <v>0</v>
      </c>
      <c r="N69" s="189">
        <f t="shared" si="15"/>
        <v>0</v>
      </c>
      <c r="O69" s="189">
        <f t="shared" si="15"/>
        <v>0</v>
      </c>
      <c r="P69" s="188">
        <f>SUM(P64:P68)</f>
        <v>0</v>
      </c>
      <c r="Q69" s="190">
        <f t="shared" si="15"/>
        <v>0</v>
      </c>
      <c r="R69" s="188">
        <f t="shared" si="15"/>
        <v>0</v>
      </c>
      <c r="S69" s="190">
        <f t="shared" si="15"/>
        <v>0</v>
      </c>
      <c r="T69" s="188">
        <f t="shared" si="15"/>
        <v>8</v>
      </c>
      <c r="U69" s="190">
        <f t="shared" si="15"/>
        <v>16</v>
      </c>
      <c r="V69" s="188">
        <f t="shared" si="15"/>
        <v>16</v>
      </c>
      <c r="W69" s="190">
        <f t="shared" si="15"/>
        <v>16</v>
      </c>
      <c r="X69" s="188">
        <f t="shared" si="15"/>
        <v>24</v>
      </c>
      <c r="Y69" s="190">
        <f t="shared" si="15"/>
        <v>32</v>
      </c>
      <c r="Z69" s="188">
        <f t="shared" si="15"/>
        <v>8</v>
      </c>
      <c r="AA69" s="190">
        <f t="shared" si="15"/>
        <v>16</v>
      </c>
      <c r="AB69" s="186">
        <f t="shared" si="14"/>
        <v>21</v>
      </c>
      <c r="AC69" s="192">
        <f t="shared" si="14"/>
        <v>5.9</v>
      </c>
      <c r="AD69" s="186">
        <f t="shared" si="14"/>
        <v>0</v>
      </c>
      <c r="AE69" s="186">
        <f t="shared" si="14"/>
        <v>21</v>
      </c>
      <c r="AF69" s="432">
        <f t="shared" si="14"/>
        <v>0</v>
      </c>
      <c r="AG69" s="193"/>
      <c r="AH69" s="193"/>
      <c r="AI69" s="193"/>
      <c r="AJ69" s="193"/>
      <c r="AK69" s="193"/>
      <c r="AL69" s="193"/>
      <c r="AM69" s="193"/>
      <c r="AN69" s="193"/>
      <c r="AO69" s="193"/>
      <c r="AP69" s="193"/>
      <c r="AQ69" s="193"/>
      <c r="AR69" s="193"/>
      <c r="AS69" s="193"/>
      <c r="AT69" s="193"/>
      <c r="AU69" s="193"/>
      <c r="AV69" s="193"/>
      <c r="AW69" s="193"/>
      <c r="AX69" s="193"/>
      <c r="AY69" s="193"/>
      <c r="AZ69" s="193"/>
    </row>
    <row r="70" spans="1:52" s="124" customFormat="1" ht="16.5" customHeight="1" thickTop="1" thickBot="1" x14ac:dyDescent="0.3">
      <c r="A70" s="513" t="s">
        <v>115</v>
      </c>
      <c r="B70" s="514"/>
      <c r="C70" s="514"/>
      <c r="D70" s="253"/>
      <c r="E70" s="253"/>
      <c r="F70" s="253"/>
      <c r="G70" s="253"/>
      <c r="H70" s="253"/>
      <c r="I70" s="253"/>
      <c r="J70" s="253"/>
      <c r="K70" s="253"/>
      <c r="L70" s="253"/>
      <c r="M70" s="253"/>
      <c r="N70" s="253"/>
      <c r="O70" s="253"/>
      <c r="P70" s="253"/>
      <c r="Q70" s="253"/>
      <c r="R70" s="253"/>
      <c r="S70" s="253"/>
      <c r="T70" s="253"/>
      <c r="U70" s="253"/>
      <c r="V70" s="253"/>
      <c r="W70" s="253"/>
      <c r="X70" s="253"/>
      <c r="Y70" s="253"/>
      <c r="Z70" s="253"/>
      <c r="AA70" s="253"/>
      <c r="AB70" s="253"/>
      <c r="AC70" s="253"/>
      <c r="AD70" s="253"/>
      <c r="AE70" s="253"/>
      <c r="AF70" s="442"/>
      <c r="AG70" s="129"/>
      <c r="AH70" s="129"/>
      <c r="AI70" s="129"/>
      <c r="AJ70" s="129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</row>
    <row r="71" spans="1:52" s="124" customFormat="1" ht="16.5" customHeight="1" thickTop="1" thickBot="1" x14ac:dyDescent="0.35">
      <c r="A71" s="433">
        <v>43</v>
      </c>
      <c r="B71" s="149" t="s">
        <v>116</v>
      </c>
      <c r="C71" s="150" t="s">
        <v>117</v>
      </c>
      <c r="D71" s="175">
        <v>24</v>
      </c>
      <c r="E71" s="194">
        <v>4</v>
      </c>
      <c r="F71" s="197"/>
      <c r="G71" s="197" t="s">
        <v>240</v>
      </c>
      <c r="H71" s="155">
        <f t="shared" ref="H71:H76" si="16">SUM(I71:O71)</f>
        <v>24</v>
      </c>
      <c r="I71" s="156">
        <v>8</v>
      </c>
      <c r="J71" s="157">
        <v>16</v>
      </c>
      <c r="K71" s="199"/>
      <c r="L71" s="199"/>
      <c r="M71" s="199"/>
      <c r="N71" s="199"/>
      <c r="O71" s="199"/>
      <c r="P71" s="198"/>
      <c r="Q71" s="200"/>
      <c r="R71" s="198"/>
      <c r="S71" s="200"/>
      <c r="T71" s="198"/>
      <c r="U71" s="220"/>
      <c r="V71" s="198"/>
      <c r="W71" s="200"/>
      <c r="X71" s="198"/>
      <c r="Y71" s="200"/>
      <c r="Z71" s="198">
        <v>8</v>
      </c>
      <c r="AA71" s="200">
        <v>16</v>
      </c>
      <c r="AB71" s="194">
        <v>4</v>
      </c>
      <c r="AC71" s="260">
        <v>1.1000000000000001</v>
      </c>
      <c r="AD71" s="178"/>
      <c r="AE71" s="194">
        <v>4</v>
      </c>
      <c r="AF71" s="430"/>
      <c r="AG71" s="123"/>
      <c r="AH71" s="123"/>
      <c r="AI71" s="123"/>
      <c r="AJ71" s="123"/>
      <c r="AK71" s="123"/>
      <c r="AL71" s="123"/>
      <c r="AM71" s="123"/>
      <c r="AN71" s="123"/>
      <c r="AO71" s="123"/>
      <c r="AP71" s="123"/>
      <c r="AQ71" s="123"/>
      <c r="AR71" s="123"/>
      <c r="AS71" s="123"/>
      <c r="AT71" s="123"/>
      <c r="AU71" s="123"/>
      <c r="AV71" s="123"/>
      <c r="AW71" s="123"/>
      <c r="AX71" s="123"/>
      <c r="AY71" s="123"/>
      <c r="AZ71" s="123"/>
    </row>
    <row r="72" spans="1:52" s="124" customFormat="1" ht="16.5" customHeight="1" thickTop="1" thickBot="1" x14ac:dyDescent="0.35">
      <c r="A72" s="428">
        <v>44</v>
      </c>
      <c r="B72" s="149" t="s">
        <v>118</v>
      </c>
      <c r="C72" s="150" t="s">
        <v>119</v>
      </c>
      <c r="D72" s="151">
        <v>16</v>
      </c>
      <c r="E72" s="148">
        <v>2</v>
      </c>
      <c r="F72" s="153"/>
      <c r="G72" s="153" t="s">
        <v>241</v>
      </c>
      <c r="H72" s="155">
        <f t="shared" si="16"/>
        <v>16</v>
      </c>
      <c r="I72" s="156">
        <v>8</v>
      </c>
      <c r="J72" s="157">
        <v>8</v>
      </c>
      <c r="K72" s="157"/>
      <c r="L72" s="157"/>
      <c r="M72" s="157"/>
      <c r="N72" s="157"/>
      <c r="O72" s="157"/>
      <c r="P72" s="156"/>
      <c r="Q72" s="159"/>
      <c r="R72" s="156"/>
      <c r="S72" s="159"/>
      <c r="T72" s="156"/>
      <c r="U72" s="235"/>
      <c r="V72" s="156"/>
      <c r="W72" s="159"/>
      <c r="X72" s="156">
        <v>8</v>
      </c>
      <c r="Y72" s="159">
        <v>8</v>
      </c>
      <c r="Z72" s="156"/>
      <c r="AA72" s="159"/>
      <c r="AB72" s="148">
        <v>2</v>
      </c>
      <c r="AC72" s="261">
        <v>0.9</v>
      </c>
      <c r="AD72" s="161"/>
      <c r="AE72" s="148">
        <v>2</v>
      </c>
      <c r="AF72" s="429"/>
      <c r="AG72" s="123"/>
      <c r="AH72" s="123"/>
      <c r="AI72" s="123"/>
      <c r="AJ72" s="123"/>
      <c r="AK72" s="123"/>
      <c r="AL72" s="123"/>
      <c r="AM72" s="123"/>
      <c r="AN72" s="123"/>
      <c r="AO72" s="123"/>
      <c r="AP72" s="123"/>
      <c r="AQ72" s="123"/>
      <c r="AR72" s="123"/>
      <c r="AS72" s="123"/>
      <c r="AT72" s="123"/>
      <c r="AU72" s="123"/>
      <c r="AV72" s="123"/>
      <c r="AW72" s="123"/>
      <c r="AX72" s="123"/>
      <c r="AY72" s="123"/>
      <c r="AZ72" s="123"/>
    </row>
    <row r="73" spans="1:52" s="124" customFormat="1" ht="16.5" customHeight="1" thickTop="1" thickBot="1" x14ac:dyDescent="0.35">
      <c r="A73" s="433">
        <v>45</v>
      </c>
      <c r="B73" s="149" t="s">
        <v>120</v>
      </c>
      <c r="C73" s="150" t="s">
        <v>121</v>
      </c>
      <c r="D73" s="151">
        <v>16</v>
      </c>
      <c r="E73" s="148">
        <v>2</v>
      </c>
      <c r="F73" s="153"/>
      <c r="G73" s="153" t="s">
        <v>240</v>
      </c>
      <c r="H73" s="155">
        <f t="shared" si="16"/>
        <v>16</v>
      </c>
      <c r="I73" s="156">
        <v>8</v>
      </c>
      <c r="J73" s="157">
        <v>8</v>
      </c>
      <c r="K73" s="157"/>
      <c r="L73" s="157"/>
      <c r="M73" s="157"/>
      <c r="N73" s="157"/>
      <c r="O73" s="157"/>
      <c r="P73" s="156"/>
      <c r="Q73" s="159"/>
      <c r="R73" s="156"/>
      <c r="S73" s="159"/>
      <c r="T73" s="156"/>
      <c r="U73" s="235"/>
      <c r="V73" s="156"/>
      <c r="W73" s="159"/>
      <c r="X73" s="156"/>
      <c r="Y73" s="159"/>
      <c r="Z73" s="156">
        <v>8</v>
      </c>
      <c r="AA73" s="159">
        <v>8</v>
      </c>
      <c r="AB73" s="148">
        <v>2</v>
      </c>
      <c r="AC73" s="261">
        <v>0.9</v>
      </c>
      <c r="AD73" s="161"/>
      <c r="AE73" s="148">
        <v>2</v>
      </c>
      <c r="AF73" s="429"/>
      <c r="AG73" s="123"/>
      <c r="AH73" s="123"/>
      <c r="AI73" s="123"/>
      <c r="AJ73" s="123"/>
      <c r="AK73" s="123"/>
      <c r="AL73" s="123"/>
      <c r="AM73" s="123"/>
      <c r="AN73" s="123"/>
      <c r="AO73" s="123"/>
      <c r="AP73" s="123"/>
      <c r="AQ73" s="123"/>
      <c r="AR73" s="123"/>
      <c r="AS73" s="123"/>
      <c r="AT73" s="123"/>
      <c r="AU73" s="123"/>
      <c r="AV73" s="123"/>
      <c r="AW73" s="123"/>
      <c r="AX73" s="123"/>
      <c r="AY73" s="123"/>
      <c r="AZ73" s="123"/>
    </row>
    <row r="74" spans="1:52" s="124" customFormat="1" ht="16.5" customHeight="1" thickTop="1" thickBot="1" x14ac:dyDescent="0.3">
      <c r="A74" s="428">
        <v>46</v>
      </c>
      <c r="B74" s="248" t="s">
        <v>122</v>
      </c>
      <c r="C74" s="215" t="s">
        <v>123</v>
      </c>
      <c r="D74" s="151">
        <v>16</v>
      </c>
      <c r="E74" s="148">
        <v>2</v>
      </c>
      <c r="F74" s="153"/>
      <c r="G74" s="153" t="s">
        <v>240</v>
      </c>
      <c r="H74" s="155">
        <f t="shared" si="16"/>
        <v>16</v>
      </c>
      <c r="I74" s="229">
        <v>8</v>
      </c>
      <c r="J74" s="230">
        <v>8</v>
      </c>
      <c r="K74" s="157"/>
      <c r="L74" s="157"/>
      <c r="M74" s="157"/>
      <c r="N74" s="157"/>
      <c r="O74" s="157"/>
      <c r="P74" s="156"/>
      <c r="Q74" s="159"/>
      <c r="R74" s="156"/>
      <c r="S74" s="159"/>
      <c r="T74" s="156"/>
      <c r="U74" s="235"/>
      <c r="V74" s="156"/>
      <c r="W74" s="159"/>
      <c r="X74" s="156"/>
      <c r="Y74" s="159"/>
      <c r="Z74" s="156">
        <v>8</v>
      </c>
      <c r="AA74" s="159">
        <v>8</v>
      </c>
      <c r="AB74" s="148">
        <v>2</v>
      </c>
      <c r="AC74" s="234">
        <v>0.9</v>
      </c>
      <c r="AD74" s="161"/>
      <c r="AE74" s="148">
        <v>2</v>
      </c>
      <c r="AF74" s="429"/>
      <c r="AG74" s="123"/>
      <c r="AH74" s="123"/>
      <c r="AI74" s="123"/>
      <c r="AJ74" s="123"/>
      <c r="AK74" s="123"/>
      <c r="AL74" s="123"/>
      <c r="AM74" s="123"/>
      <c r="AN74" s="123"/>
      <c r="AO74" s="123"/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</row>
    <row r="75" spans="1:52" s="124" customFormat="1" ht="43.5" customHeight="1" thickTop="1" thickBot="1" x14ac:dyDescent="0.3">
      <c r="A75" s="433">
        <v>47</v>
      </c>
      <c r="B75" s="249" t="s">
        <v>270</v>
      </c>
      <c r="C75" s="150" t="s">
        <v>230</v>
      </c>
      <c r="D75" s="175">
        <v>32</v>
      </c>
      <c r="E75" s="194">
        <v>5</v>
      </c>
      <c r="F75" s="153"/>
      <c r="G75" s="153" t="s">
        <v>237</v>
      </c>
      <c r="H75" s="155">
        <f t="shared" si="16"/>
        <v>32</v>
      </c>
      <c r="I75" s="156">
        <v>16</v>
      </c>
      <c r="J75" s="157">
        <v>16</v>
      </c>
      <c r="K75" s="157"/>
      <c r="L75" s="157"/>
      <c r="M75" s="157"/>
      <c r="N75" s="157"/>
      <c r="O75" s="157"/>
      <c r="P75" s="156"/>
      <c r="Q75" s="159"/>
      <c r="R75" s="156"/>
      <c r="S75" s="159"/>
      <c r="T75" s="156">
        <v>16</v>
      </c>
      <c r="U75" s="235">
        <v>16</v>
      </c>
      <c r="V75" s="156"/>
      <c r="W75" s="159"/>
      <c r="X75" s="156"/>
      <c r="Y75" s="159"/>
      <c r="Z75" s="156"/>
      <c r="AA75" s="159"/>
      <c r="AB75" s="194">
        <v>5</v>
      </c>
      <c r="AC75" s="236">
        <v>0.9</v>
      </c>
      <c r="AD75" s="178"/>
      <c r="AE75" s="194">
        <v>5</v>
      </c>
      <c r="AF75" s="430"/>
      <c r="AG75" s="123"/>
      <c r="AH75" s="123"/>
      <c r="AI75" s="123"/>
      <c r="AJ75" s="123"/>
      <c r="AK75" s="123"/>
      <c r="AL75" s="123"/>
      <c r="AM75" s="123"/>
      <c r="AN75" s="123"/>
      <c r="AO75" s="123"/>
      <c r="AP75" s="123"/>
      <c r="AQ75" s="123"/>
      <c r="AR75" s="123"/>
      <c r="AS75" s="123"/>
      <c r="AT75" s="123"/>
      <c r="AU75" s="123"/>
      <c r="AV75" s="123"/>
      <c r="AW75" s="123"/>
      <c r="AX75" s="123"/>
      <c r="AY75" s="123"/>
      <c r="AZ75" s="123"/>
    </row>
    <row r="76" spans="1:52" s="124" customFormat="1" ht="16.5" customHeight="1" thickTop="1" thickBot="1" x14ac:dyDescent="0.3">
      <c r="A76" s="428">
        <v>48</v>
      </c>
      <c r="B76" s="249" t="s">
        <v>124</v>
      </c>
      <c r="C76" s="150" t="s">
        <v>125</v>
      </c>
      <c r="D76" s="151">
        <v>24</v>
      </c>
      <c r="E76" s="148">
        <v>4</v>
      </c>
      <c r="F76" s="153" t="s">
        <v>241</v>
      </c>
      <c r="G76" s="153"/>
      <c r="H76" s="155">
        <f t="shared" si="16"/>
        <v>24</v>
      </c>
      <c r="I76" s="156">
        <v>8</v>
      </c>
      <c r="J76" s="157">
        <v>16</v>
      </c>
      <c r="K76" s="157"/>
      <c r="L76" s="157"/>
      <c r="M76" s="157"/>
      <c r="N76" s="157"/>
      <c r="O76" s="157"/>
      <c r="P76" s="156"/>
      <c r="Q76" s="159"/>
      <c r="R76" s="156"/>
      <c r="S76" s="159"/>
      <c r="T76" s="156"/>
      <c r="U76" s="235"/>
      <c r="V76" s="156"/>
      <c r="W76" s="159"/>
      <c r="X76" s="156">
        <v>8</v>
      </c>
      <c r="Y76" s="159">
        <v>16</v>
      </c>
      <c r="Z76" s="156"/>
      <c r="AA76" s="159"/>
      <c r="AB76" s="148">
        <v>4</v>
      </c>
      <c r="AC76" s="162">
        <v>1.2</v>
      </c>
      <c r="AD76" s="161"/>
      <c r="AE76" s="148">
        <v>4</v>
      </c>
      <c r="AF76" s="429"/>
      <c r="AG76" s="123"/>
      <c r="AH76" s="123"/>
      <c r="AI76" s="123"/>
      <c r="AJ76" s="123"/>
      <c r="AK76" s="123"/>
      <c r="AL76" s="123"/>
      <c r="AM76" s="123"/>
      <c r="AN76" s="123"/>
      <c r="AO76" s="123"/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</row>
    <row r="77" spans="1:52" s="124" customFormat="1" ht="16.5" customHeight="1" thickTop="1" thickBot="1" x14ac:dyDescent="0.3">
      <c r="A77" s="444" t="s">
        <v>17</v>
      </c>
      <c r="B77" s="445"/>
      <c r="C77" s="184"/>
      <c r="D77" s="186">
        <f t="shared" ref="D77:AF77" si="17">SUM(D71:D76)</f>
        <v>128</v>
      </c>
      <c r="E77" s="186">
        <f t="shared" si="17"/>
        <v>19</v>
      </c>
      <c r="F77" s="186"/>
      <c r="G77" s="186"/>
      <c r="H77" s="188">
        <f t="shared" ref="H77:AA77" si="18">SUM(H71:H76)</f>
        <v>128</v>
      </c>
      <c r="I77" s="188">
        <f t="shared" si="18"/>
        <v>56</v>
      </c>
      <c r="J77" s="189">
        <f t="shared" si="18"/>
        <v>72</v>
      </c>
      <c r="K77" s="189">
        <f t="shared" si="18"/>
        <v>0</v>
      </c>
      <c r="L77" s="189">
        <f t="shared" si="18"/>
        <v>0</v>
      </c>
      <c r="M77" s="189">
        <f t="shared" si="18"/>
        <v>0</v>
      </c>
      <c r="N77" s="189">
        <f t="shared" si="18"/>
        <v>0</v>
      </c>
      <c r="O77" s="189">
        <f t="shared" si="18"/>
        <v>0</v>
      </c>
      <c r="P77" s="188">
        <f>SUM(P71:P76)</f>
        <v>0</v>
      </c>
      <c r="Q77" s="190">
        <f t="shared" si="18"/>
        <v>0</v>
      </c>
      <c r="R77" s="188">
        <f t="shared" si="18"/>
        <v>0</v>
      </c>
      <c r="S77" s="190">
        <f t="shared" si="18"/>
        <v>0</v>
      </c>
      <c r="T77" s="188">
        <f t="shared" si="18"/>
        <v>16</v>
      </c>
      <c r="U77" s="190">
        <f t="shared" si="18"/>
        <v>16</v>
      </c>
      <c r="V77" s="188">
        <f t="shared" si="18"/>
        <v>0</v>
      </c>
      <c r="W77" s="190">
        <f t="shared" si="18"/>
        <v>0</v>
      </c>
      <c r="X77" s="188">
        <f t="shared" si="18"/>
        <v>16</v>
      </c>
      <c r="Y77" s="190">
        <f t="shared" si="18"/>
        <v>24</v>
      </c>
      <c r="Z77" s="188">
        <f t="shared" si="18"/>
        <v>24</v>
      </c>
      <c r="AA77" s="190">
        <f t="shared" si="18"/>
        <v>32</v>
      </c>
      <c r="AB77" s="186">
        <f t="shared" si="17"/>
        <v>19</v>
      </c>
      <c r="AC77" s="186">
        <f t="shared" si="17"/>
        <v>5.9</v>
      </c>
      <c r="AD77" s="186">
        <f t="shared" si="17"/>
        <v>0</v>
      </c>
      <c r="AE77" s="186">
        <f t="shared" si="17"/>
        <v>19</v>
      </c>
      <c r="AF77" s="432">
        <f t="shared" si="17"/>
        <v>0</v>
      </c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</row>
    <row r="78" spans="1:52" s="124" customFormat="1" ht="16.5" customHeight="1" thickTop="1" x14ac:dyDescent="0.25">
      <c r="A78" s="503" t="s">
        <v>126</v>
      </c>
      <c r="B78" s="504"/>
      <c r="C78" s="504"/>
      <c r="D78" s="504"/>
      <c r="E78" s="504"/>
      <c r="F78" s="504"/>
      <c r="G78" s="504"/>
      <c r="H78" s="504"/>
      <c r="I78" s="504"/>
      <c r="J78" s="504"/>
      <c r="K78" s="504"/>
      <c r="L78" s="504"/>
      <c r="M78" s="504"/>
      <c r="N78" s="504"/>
      <c r="O78" s="504"/>
      <c r="P78" s="504"/>
      <c r="Q78" s="504"/>
      <c r="R78" s="504"/>
      <c r="S78" s="504"/>
      <c r="T78" s="504"/>
      <c r="U78" s="504"/>
      <c r="V78" s="504"/>
      <c r="W78" s="504"/>
      <c r="X78" s="504"/>
      <c r="Y78" s="504"/>
      <c r="Z78" s="504"/>
      <c r="AA78" s="504"/>
      <c r="AB78" s="504"/>
      <c r="AC78" s="504"/>
      <c r="AD78" s="504"/>
      <c r="AE78" s="504"/>
      <c r="AF78" s="505"/>
      <c r="AG78" s="129"/>
      <c r="AH78" s="129"/>
      <c r="AI78" s="129"/>
      <c r="AJ78" s="129"/>
      <c r="AK78" s="129"/>
      <c r="AL78" s="129"/>
      <c r="AM78" s="129"/>
      <c r="AN78" s="129"/>
      <c r="AO78" s="129"/>
      <c r="AP78" s="129"/>
      <c r="AQ78" s="129"/>
      <c r="AR78" s="129"/>
      <c r="AS78" s="129"/>
      <c r="AT78" s="129"/>
      <c r="AU78" s="129"/>
      <c r="AV78" s="129"/>
      <c r="AW78" s="129"/>
      <c r="AX78" s="129"/>
      <c r="AY78" s="129"/>
      <c r="AZ78" s="129"/>
    </row>
    <row r="79" spans="1:52" s="124" customFormat="1" ht="16.5" customHeight="1" thickBot="1" x14ac:dyDescent="0.3">
      <c r="A79" s="503" t="s">
        <v>127</v>
      </c>
      <c r="B79" s="504"/>
      <c r="C79" s="504"/>
      <c r="D79" s="504"/>
      <c r="E79" s="504"/>
      <c r="F79" s="504"/>
      <c r="G79" s="504"/>
      <c r="H79" s="504"/>
      <c r="I79" s="504"/>
      <c r="J79" s="504"/>
      <c r="K79" s="504"/>
      <c r="L79" s="504"/>
      <c r="M79" s="504"/>
      <c r="N79" s="504"/>
      <c r="O79" s="504"/>
      <c r="P79" s="504"/>
      <c r="Q79" s="504"/>
      <c r="R79" s="504"/>
      <c r="S79" s="504"/>
      <c r="T79" s="504"/>
      <c r="U79" s="504"/>
      <c r="V79" s="504"/>
      <c r="W79" s="504"/>
      <c r="X79" s="504"/>
      <c r="Y79" s="504"/>
      <c r="Z79" s="504"/>
      <c r="AA79" s="504"/>
      <c r="AB79" s="504"/>
      <c r="AC79" s="504"/>
      <c r="AD79" s="504"/>
      <c r="AE79" s="504"/>
      <c r="AF79" s="505"/>
      <c r="AG79" s="129"/>
      <c r="AH79" s="129"/>
      <c r="AI79" s="129"/>
      <c r="AJ79" s="129"/>
      <c r="AK79" s="129"/>
      <c r="AL79" s="129"/>
      <c r="AM79" s="129"/>
      <c r="AN79" s="129"/>
      <c r="AO79" s="129"/>
      <c r="AP79" s="129"/>
      <c r="AQ79" s="129"/>
      <c r="AR79" s="129"/>
      <c r="AS79" s="129"/>
      <c r="AT79" s="129"/>
      <c r="AU79" s="129"/>
      <c r="AV79" s="129"/>
      <c r="AW79" s="129"/>
      <c r="AX79" s="129"/>
      <c r="AY79" s="129"/>
      <c r="AZ79" s="129"/>
    </row>
    <row r="80" spans="1:52" s="124" customFormat="1" ht="16.5" customHeight="1" thickTop="1" thickBot="1" x14ac:dyDescent="0.3">
      <c r="A80" s="491">
        <v>34</v>
      </c>
      <c r="B80" s="493" t="s">
        <v>128</v>
      </c>
      <c r="C80" s="494" t="s">
        <v>129</v>
      </c>
      <c r="D80" s="492">
        <v>16</v>
      </c>
      <c r="E80" s="363">
        <v>2</v>
      </c>
      <c r="F80" s="216"/>
      <c r="G80" s="197" t="s">
        <v>237</v>
      </c>
      <c r="H80" s="155">
        <f>SUM(I80:O80)</f>
        <v>16</v>
      </c>
      <c r="I80" s="198">
        <v>8</v>
      </c>
      <c r="J80" s="199">
        <v>8</v>
      </c>
      <c r="K80" s="199"/>
      <c r="L80" s="199"/>
      <c r="M80" s="199"/>
      <c r="N80" s="199"/>
      <c r="O80" s="199"/>
      <c r="P80" s="198"/>
      <c r="Q80" s="200"/>
      <c r="R80" s="198"/>
      <c r="S80" s="200"/>
      <c r="T80" s="198">
        <v>8</v>
      </c>
      <c r="U80" s="220">
        <v>8</v>
      </c>
      <c r="V80" s="198"/>
      <c r="W80" s="200"/>
      <c r="X80" s="198"/>
      <c r="Y80" s="200"/>
      <c r="Z80" s="198"/>
      <c r="AA80" s="200"/>
      <c r="AB80" s="216">
        <v>2</v>
      </c>
      <c r="AC80" s="202">
        <v>0.8</v>
      </c>
      <c r="AD80" s="178"/>
      <c r="AE80" s="194">
        <v>2</v>
      </c>
      <c r="AF80" s="430"/>
      <c r="AG80" s="123"/>
      <c r="AH80" s="123"/>
      <c r="AI80" s="123"/>
      <c r="AJ80" s="123"/>
      <c r="AK80" s="123"/>
      <c r="AL80" s="123"/>
      <c r="AM80" s="123"/>
      <c r="AN80" s="123"/>
      <c r="AO80" s="123"/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</row>
    <row r="81" spans="1:52" s="124" customFormat="1" ht="16.5" customHeight="1" thickTop="1" thickBot="1" x14ac:dyDescent="0.3">
      <c r="A81" s="428">
        <v>35</v>
      </c>
      <c r="B81" s="265" t="s">
        <v>130</v>
      </c>
      <c r="C81" s="262" t="s">
        <v>131</v>
      </c>
      <c r="D81" s="271">
        <v>16</v>
      </c>
      <c r="E81" s="152">
        <v>2</v>
      </c>
      <c r="F81" s="152"/>
      <c r="G81" s="153" t="s">
        <v>241</v>
      </c>
      <c r="H81" s="155">
        <f>SUM(I81:O81)</f>
        <v>16</v>
      </c>
      <c r="I81" s="156">
        <v>8</v>
      </c>
      <c r="J81" s="157">
        <v>8</v>
      </c>
      <c r="K81" s="157"/>
      <c r="L81" s="157"/>
      <c r="M81" s="157"/>
      <c r="N81" s="157"/>
      <c r="O81" s="157"/>
      <c r="P81" s="156"/>
      <c r="Q81" s="159"/>
      <c r="R81" s="156"/>
      <c r="S81" s="159"/>
      <c r="T81" s="156"/>
      <c r="U81" s="235"/>
      <c r="V81" s="156"/>
      <c r="W81" s="159"/>
      <c r="X81" s="156">
        <v>8</v>
      </c>
      <c r="Y81" s="159">
        <v>8</v>
      </c>
      <c r="Z81" s="156"/>
      <c r="AA81" s="159"/>
      <c r="AB81" s="152">
        <v>2</v>
      </c>
      <c r="AC81" s="202">
        <v>0.8</v>
      </c>
      <c r="AD81" s="161"/>
      <c r="AE81" s="148">
        <v>2</v>
      </c>
      <c r="AF81" s="429"/>
      <c r="AG81" s="123"/>
      <c r="AH81" s="123"/>
      <c r="AI81" s="123"/>
      <c r="AJ81" s="123"/>
      <c r="AK81" s="123"/>
      <c r="AL81" s="123"/>
      <c r="AM81" s="123"/>
      <c r="AN81" s="123"/>
      <c r="AO81" s="123"/>
      <c r="AP81" s="123"/>
      <c r="AQ81" s="123"/>
      <c r="AR81" s="123"/>
      <c r="AS81" s="123"/>
      <c r="AT81" s="123"/>
      <c r="AU81" s="123"/>
      <c r="AV81" s="123"/>
      <c r="AW81" s="123"/>
      <c r="AX81" s="123"/>
      <c r="AY81" s="123"/>
      <c r="AZ81" s="123"/>
    </row>
    <row r="82" spans="1:52" s="124" customFormat="1" ht="30.75" customHeight="1" thickTop="1" thickBot="1" x14ac:dyDescent="0.3">
      <c r="A82" s="428">
        <v>36</v>
      </c>
      <c r="B82" s="263" t="s">
        <v>271</v>
      </c>
      <c r="C82" s="264" t="s">
        <v>231</v>
      </c>
      <c r="D82" s="151">
        <v>24</v>
      </c>
      <c r="E82" s="152">
        <v>4</v>
      </c>
      <c r="F82" s="152"/>
      <c r="G82" s="153" t="s">
        <v>240</v>
      </c>
      <c r="H82" s="155">
        <f>SUM(I82:O82)</f>
        <v>24</v>
      </c>
      <c r="I82" s="156">
        <v>8</v>
      </c>
      <c r="J82" s="157">
        <v>16</v>
      </c>
      <c r="K82" s="157"/>
      <c r="L82" s="157"/>
      <c r="M82" s="157"/>
      <c r="N82" s="157"/>
      <c r="O82" s="157"/>
      <c r="P82" s="156"/>
      <c r="Q82" s="159"/>
      <c r="R82" s="156"/>
      <c r="S82" s="159"/>
      <c r="T82" s="156"/>
      <c r="U82" s="235"/>
      <c r="V82" s="156"/>
      <c r="W82" s="159"/>
      <c r="X82" s="156"/>
      <c r="Y82" s="159"/>
      <c r="Z82" s="156">
        <v>8</v>
      </c>
      <c r="AA82" s="159">
        <v>16</v>
      </c>
      <c r="AB82" s="152">
        <v>4</v>
      </c>
      <c r="AC82" s="202">
        <v>0.8</v>
      </c>
      <c r="AD82" s="161"/>
      <c r="AE82" s="148">
        <v>4</v>
      </c>
      <c r="AF82" s="429"/>
      <c r="AG82" s="123"/>
      <c r="AH82" s="123"/>
      <c r="AI82" s="123"/>
      <c r="AJ82" s="123"/>
      <c r="AK82" s="123"/>
      <c r="AL82" s="123"/>
      <c r="AM82" s="123"/>
      <c r="AN82" s="123"/>
      <c r="AO82" s="123"/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</row>
    <row r="83" spans="1:52" s="124" customFormat="1" ht="16.5" customHeight="1" thickTop="1" thickBot="1" x14ac:dyDescent="0.3">
      <c r="A83" s="428">
        <v>37</v>
      </c>
      <c r="B83" s="263" t="s">
        <v>132</v>
      </c>
      <c r="C83" s="264" t="s">
        <v>133</v>
      </c>
      <c r="D83" s="151">
        <v>16</v>
      </c>
      <c r="E83" s="152">
        <v>2</v>
      </c>
      <c r="F83" s="152"/>
      <c r="G83" s="153" t="s">
        <v>241</v>
      </c>
      <c r="H83" s="155">
        <f>SUM(I83:O83)</f>
        <v>16</v>
      </c>
      <c r="I83" s="156">
        <v>0</v>
      </c>
      <c r="J83" s="157">
        <v>16</v>
      </c>
      <c r="K83" s="157"/>
      <c r="L83" s="157"/>
      <c r="M83" s="157"/>
      <c r="N83" s="157"/>
      <c r="O83" s="157"/>
      <c r="P83" s="156"/>
      <c r="Q83" s="159"/>
      <c r="R83" s="156"/>
      <c r="S83" s="159"/>
      <c r="T83" s="156"/>
      <c r="U83" s="235"/>
      <c r="V83" s="156"/>
      <c r="W83" s="159"/>
      <c r="X83" s="156"/>
      <c r="Y83" s="159">
        <v>16</v>
      </c>
      <c r="Z83" s="156"/>
      <c r="AA83" s="159"/>
      <c r="AB83" s="152">
        <v>2</v>
      </c>
      <c r="AC83" s="202">
        <v>0.8</v>
      </c>
      <c r="AD83" s="161"/>
      <c r="AE83" s="148">
        <v>2</v>
      </c>
      <c r="AF83" s="429"/>
      <c r="AG83" s="123"/>
      <c r="AH83" s="123"/>
      <c r="AI83" s="123"/>
      <c r="AJ83" s="123"/>
      <c r="AK83" s="123"/>
      <c r="AL83" s="123"/>
      <c r="AM83" s="123"/>
      <c r="AN83" s="123"/>
      <c r="AO83" s="123"/>
      <c r="AP83" s="123"/>
      <c r="AQ83" s="123"/>
      <c r="AR83" s="123"/>
      <c r="AS83" s="123"/>
      <c r="AT83" s="123"/>
      <c r="AU83" s="123"/>
      <c r="AV83" s="123"/>
      <c r="AW83" s="123"/>
      <c r="AX83" s="123"/>
      <c r="AY83" s="123"/>
      <c r="AZ83" s="123"/>
    </row>
    <row r="84" spans="1:52" s="124" customFormat="1" ht="16.5" customHeight="1" thickTop="1" thickBot="1" x14ac:dyDescent="0.3">
      <c r="A84" s="541" t="s">
        <v>17</v>
      </c>
      <c r="B84" s="542"/>
      <c r="C84" s="184"/>
      <c r="D84" s="186">
        <f t="shared" ref="D84:AF84" si="19">SUM(D80:D83)</f>
        <v>72</v>
      </c>
      <c r="E84" s="186">
        <f t="shared" si="19"/>
        <v>10</v>
      </c>
      <c r="F84" s="227"/>
      <c r="G84" s="227"/>
      <c r="H84" s="187">
        <f t="shared" ref="H84:AA84" si="20">SUM(H80:H83)</f>
        <v>72</v>
      </c>
      <c r="I84" s="188">
        <f t="shared" si="20"/>
        <v>24</v>
      </c>
      <c r="J84" s="189">
        <f t="shared" si="20"/>
        <v>48</v>
      </c>
      <c r="K84" s="189">
        <f t="shared" si="20"/>
        <v>0</v>
      </c>
      <c r="L84" s="189">
        <f t="shared" si="20"/>
        <v>0</v>
      </c>
      <c r="M84" s="189">
        <f t="shared" si="20"/>
        <v>0</v>
      </c>
      <c r="N84" s="189">
        <f t="shared" si="20"/>
        <v>0</v>
      </c>
      <c r="O84" s="189">
        <f t="shared" si="20"/>
        <v>0</v>
      </c>
      <c r="P84" s="188">
        <f>SUM(P80:P83)</f>
        <v>0</v>
      </c>
      <c r="Q84" s="190">
        <f t="shared" si="20"/>
        <v>0</v>
      </c>
      <c r="R84" s="188">
        <f t="shared" si="20"/>
        <v>0</v>
      </c>
      <c r="S84" s="190">
        <f t="shared" si="20"/>
        <v>0</v>
      </c>
      <c r="T84" s="188">
        <f t="shared" si="20"/>
        <v>8</v>
      </c>
      <c r="U84" s="190">
        <f t="shared" si="20"/>
        <v>8</v>
      </c>
      <c r="V84" s="188">
        <f t="shared" si="20"/>
        <v>0</v>
      </c>
      <c r="W84" s="190">
        <f t="shared" si="20"/>
        <v>0</v>
      </c>
      <c r="X84" s="188">
        <f t="shared" si="20"/>
        <v>8</v>
      </c>
      <c r="Y84" s="190">
        <f t="shared" si="20"/>
        <v>24</v>
      </c>
      <c r="Z84" s="188">
        <f t="shared" si="20"/>
        <v>8</v>
      </c>
      <c r="AA84" s="190">
        <f t="shared" si="20"/>
        <v>16</v>
      </c>
      <c r="AB84" s="214">
        <f t="shared" si="19"/>
        <v>10</v>
      </c>
      <c r="AC84" s="213">
        <f t="shared" si="19"/>
        <v>3.2</v>
      </c>
      <c r="AD84" s="214">
        <f t="shared" si="19"/>
        <v>0</v>
      </c>
      <c r="AE84" s="214">
        <f t="shared" si="19"/>
        <v>10</v>
      </c>
      <c r="AF84" s="436">
        <f t="shared" si="19"/>
        <v>0</v>
      </c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</row>
    <row r="85" spans="1:52" s="124" customFormat="1" ht="16.5" customHeight="1" thickTop="1" thickBot="1" x14ac:dyDescent="0.3">
      <c r="A85" s="503" t="s">
        <v>134</v>
      </c>
      <c r="B85" s="504"/>
      <c r="C85" s="504"/>
      <c r="D85" s="504"/>
      <c r="E85" s="504"/>
      <c r="F85" s="504"/>
      <c r="G85" s="504"/>
      <c r="H85" s="504"/>
      <c r="I85" s="504"/>
      <c r="J85" s="504"/>
      <c r="K85" s="504"/>
      <c r="L85" s="504"/>
      <c r="M85" s="504"/>
      <c r="N85" s="504"/>
      <c r="O85" s="504"/>
      <c r="P85" s="504"/>
      <c r="Q85" s="504"/>
      <c r="R85" s="504"/>
      <c r="S85" s="504"/>
      <c r="T85" s="504"/>
      <c r="U85" s="504"/>
      <c r="V85" s="504"/>
      <c r="W85" s="504"/>
      <c r="X85" s="504"/>
      <c r="Y85" s="504"/>
      <c r="Z85" s="504"/>
      <c r="AA85" s="504"/>
      <c r="AB85" s="504"/>
      <c r="AC85" s="504"/>
      <c r="AD85" s="504"/>
      <c r="AE85" s="504"/>
      <c r="AF85" s="505"/>
      <c r="AG85" s="129"/>
      <c r="AH85" s="129"/>
      <c r="AI85" s="129"/>
      <c r="AJ85" s="129"/>
      <c r="AK85" s="129"/>
      <c r="AL85" s="129"/>
      <c r="AM85" s="129"/>
      <c r="AN85" s="129"/>
      <c r="AO85" s="129"/>
      <c r="AP85" s="129"/>
      <c r="AQ85" s="129"/>
      <c r="AR85" s="129"/>
      <c r="AS85" s="129"/>
      <c r="AT85" s="129"/>
      <c r="AU85" s="129"/>
      <c r="AV85" s="129"/>
      <c r="AW85" s="129"/>
      <c r="AX85" s="129"/>
      <c r="AY85" s="129"/>
      <c r="AZ85" s="129"/>
    </row>
    <row r="86" spans="1:52" s="124" customFormat="1" ht="16.5" customHeight="1" thickBot="1" x14ac:dyDescent="0.3">
      <c r="A86" s="455">
        <v>38</v>
      </c>
      <c r="B86" s="468" t="s">
        <v>135</v>
      </c>
      <c r="C86" s="469" t="s">
        <v>136</v>
      </c>
      <c r="D86" s="364">
        <v>24</v>
      </c>
      <c r="E86" s="365">
        <v>4</v>
      </c>
      <c r="F86" s="362" t="s">
        <v>237</v>
      </c>
      <c r="G86" s="359"/>
      <c r="H86" s="459">
        <f t="shared" ref="H86:H92" si="21">SUM(I86:O86)</f>
        <v>24</v>
      </c>
      <c r="I86" s="460">
        <v>8</v>
      </c>
      <c r="J86" s="461">
        <v>16</v>
      </c>
      <c r="K86" s="461"/>
      <c r="L86" s="461"/>
      <c r="M86" s="461"/>
      <c r="N86" s="461"/>
      <c r="O86" s="461"/>
      <c r="P86" s="460"/>
      <c r="Q86" s="462"/>
      <c r="R86" s="460"/>
      <c r="S86" s="462"/>
      <c r="T86" s="460">
        <v>8</v>
      </c>
      <c r="U86" s="463">
        <v>16</v>
      </c>
      <c r="V86" s="460"/>
      <c r="W86" s="462"/>
      <c r="X86" s="460"/>
      <c r="Y86" s="462"/>
      <c r="Z86" s="460"/>
      <c r="AA86" s="462"/>
      <c r="AB86" s="365">
        <v>4</v>
      </c>
      <c r="AC86" s="464">
        <v>1.1000000000000001</v>
      </c>
      <c r="AD86" s="465"/>
      <c r="AE86" s="466">
        <v>4</v>
      </c>
      <c r="AF86" s="467"/>
      <c r="AG86" s="123"/>
      <c r="AH86" s="123"/>
      <c r="AI86" s="123"/>
      <c r="AJ86" s="123"/>
      <c r="AK86" s="123"/>
      <c r="AL86" s="123"/>
      <c r="AM86" s="123"/>
      <c r="AN86" s="123"/>
      <c r="AO86" s="123"/>
      <c r="AP86" s="123"/>
      <c r="AQ86" s="123"/>
      <c r="AR86" s="123"/>
      <c r="AS86" s="123"/>
      <c r="AT86" s="123"/>
      <c r="AU86" s="123"/>
      <c r="AV86" s="123"/>
      <c r="AW86" s="123"/>
      <c r="AX86" s="123"/>
      <c r="AY86" s="123"/>
      <c r="AZ86" s="123"/>
    </row>
    <row r="87" spans="1:52" s="124" customFormat="1" ht="16.5" customHeight="1" thickBot="1" x14ac:dyDescent="0.3">
      <c r="A87" s="438">
        <v>39</v>
      </c>
      <c r="B87" s="265" t="s">
        <v>137</v>
      </c>
      <c r="C87" s="262" t="s">
        <v>138</v>
      </c>
      <c r="D87" s="271">
        <v>24</v>
      </c>
      <c r="E87" s="360">
        <v>4</v>
      </c>
      <c r="F87" s="228"/>
      <c r="G87" s="228" t="s">
        <v>241</v>
      </c>
      <c r="H87" s="451">
        <f t="shared" si="21"/>
        <v>24</v>
      </c>
      <c r="I87" s="229">
        <v>8</v>
      </c>
      <c r="J87" s="230">
        <v>16</v>
      </c>
      <c r="K87" s="230"/>
      <c r="L87" s="230"/>
      <c r="M87" s="230"/>
      <c r="N87" s="230"/>
      <c r="O87" s="230"/>
      <c r="P87" s="229"/>
      <c r="Q87" s="231"/>
      <c r="R87" s="229"/>
      <c r="S87" s="231"/>
      <c r="T87" s="229"/>
      <c r="U87" s="232"/>
      <c r="V87" s="229"/>
      <c r="W87" s="231"/>
      <c r="X87" s="229">
        <v>8</v>
      </c>
      <c r="Y87" s="231">
        <v>16</v>
      </c>
      <c r="Z87" s="229"/>
      <c r="AA87" s="231"/>
      <c r="AB87" s="360">
        <v>4</v>
      </c>
      <c r="AC87" s="247">
        <v>1.1000000000000001</v>
      </c>
      <c r="AD87" s="453"/>
      <c r="AE87" s="437">
        <v>4</v>
      </c>
      <c r="AF87" s="454"/>
      <c r="AG87" s="123"/>
      <c r="AH87" s="123"/>
      <c r="AI87" s="123"/>
      <c r="AJ87" s="123"/>
      <c r="AK87" s="123"/>
      <c r="AL87" s="123"/>
      <c r="AM87" s="123"/>
      <c r="AN87" s="123"/>
      <c r="AO87" s="123"/>
      <c r="AP87" s="123"/>
      <c r="AQ87" s="123"/>
      <c r="AR87" s="123"/>
      <c r="AS87" s="123"/>
      <c r="AT87" s="123"/>
      <c r="AU87" s="123"/>
      <c r="AV87" s="123"/>
      <c r="AW87" s="123"/>
      <c r="AX87" s="123"/>
      <c r="AY87" s="123"/>
      <c r="AZ87" s="123"/>
    </row>
    <row r="88" spans="1:52" s="124" customFormat="1" ht="34.5" customHeight="1" thickTop="1" thickBot="1" x14ac:dyDescent="0.3">
      <c r="A88" s="438">
        <v>40</v>
      </c>
      <c r="B88" s="266" t="s">
        <v>139</v>
      </c>
      <c r="C88" s="262" t="s">
        <v>232</v>
      </c>
      <c r="D88" s="271">
        <v>24</v>
      </c>
      <c r="E88" s="152">
        <v>4</v>
      </c>
      <c r="F88" s="153" t="s">
        <v>237</v>
      </c>
      <c r="G88" s="153"/>
      <c r="H88" s="155">
        <f t="shared" si="21"/>
        <v>24</v>
      </c>
      <c r="I88" s="156">
        <v>8</v>
      </c>
      <c r="J88" s="157">
        <v>16</v>
      </c>
      <c r="K88" s="157"/>
      <c r="L88" s="157"/>
      <c r="M88" s="157"/>
      <c r="N88" s="157"/>
      <c r="O88" s="157"/>
      <c r="P88" s="156"/>
      <c r="Q88" s="159"/>
      <c r="R88" s="156"/>
      <c r="S88" s="159"/>
      <c r="T88" s="156">
        <v>8</v>
      </c>
      <c r="U88" s="235">
        <v>16</v>
      </c>
      <c r="V88" s="156"/>
      <c r="W88" s="159"/>
      <c r="X88" s="156"/>
      <c r="Y88" s="159"/>
      <c r="Z88" s="156"/>
      <c r="AA88" s="159"/>
      <c r="AB88" s="152">
        <v>4</v>
      </c>
      <c r="AC88" s="202">
        <v>1.1000000000000001</v>
      </c>
      <c r="AD88" s="161"/>
      <c r="AE88" s="148">
        <v>4</v>
      </c>
      <c r="AF88" s="429"/>
      <c r="AG88" s="123"/>
      <c r="AH88" s="123"/>
      <c r="AI88" s="123"/>
      <c r="AJ88" s="123"/>
      <c r="AK88" s="123"/>
      <c r="AL88" s="123"/>
      <c r="AM88" s="123"/>
      <c r="AN88" s="123"/>
      <c r="AO88" s="123"/>
      <c r="AP88" s="123"/>
      <c r="AQ88" s="123"/>
      <c r="AR88" s="123"/>
      <c r="AS88" s="123"/>
      <c r="AT88" s="123"/>
      <c r="AU88" s="123"/>
      <c r="AV88" s="123"/>
      <c r="AW88" s="123"/>
      <c r="AX88" s="123"/>
      <c r="AY88" s="123"/>
      <c r="AZ88" s="123"/>
    </row>
    <row r="89" spans="1:52" s="124" customFormat="1" ht="16.5" customHeight="1" thickTop="1" thickBot="1" x14ac:dyDescent="0.3">
      <c r="A89" s="428">
        <v>41</v>
      </c>
      <c r="B89" s="265" t="s">
        <v>140</v>
      </c>
      <c r="C89" s="262" t="s">
        <v>141</v>
      </c>
      <c r="D89" s="271">
        <v>24</v>
      </c>
      <c r="E89" s="360">
        <v>4</v>
      </c>
      <c r="F89" s="228" t="s">
        <v>240</v>
      </c>
      <c r="G89" s="228"/>
      <c r="H89" s="155">
        <f t="shared" si="21"/>
        <v>24</v>
      </c>
      <c r="I89" s="229">
        <v>8</v>
      </c>
      <c r="J89" s="230">
        <v>16</v>
      </c>
      <c r="K89" s="230"/>
      <c r="L89" s="230"/>
      <c r="M89" s="230"/>
      <c r="N89" s="230"/>
      <c r="O89" s="230"/>
      <c r="P89" s="229"/>
      <c r="Q89" s="231"/>
      <c r="R89" s="229"/>
      <c r="S89" s="231"/>
      <c r="T89" s="229"/>
      <c r="U89" s="232"/>
      <c r="V89" s="229"/>
      <c r="W89" s="231"/>
      <c r="X89" s="229"/>
      <c r="Y89" s="231"/>
      <c r="Z89" s="229">
        <v>8</v>
      </c>
      <c r="AA89" s="231">
        <v>16</v>
      </c>
      <c r="AB89" s="360">
        <v>4</v>
      </c>
      <c r="AC89" s="202">
        <v>1.1000000000000001</v>
      </c>
      <c r="AD89" s="161"/>
      <c r="AE89" s="437">
        <v>4</v>
      </c>
      <c r="AF89" s="429"/>
      <c r="AG89" s="123"/>
      <c r="AH89" s="123"/>
      <c r="AI89" s="123"/>
      <c r="AJ89" s="123"/>
      <c r="AK89" s="123"/>
      <c r="AL89" s="123"/>
      <c r="AM89" s="123"/>
      <c r="AN89" s="123"/>
      <c r="AO89" s="123"/>
      <c r="AP89" s="123"/>
      <c r="AQ89" s="123"/>
      <c r="AR89" s="123"/>
      <c r="AS89" s="123"/>
      <c r="AT89" s="123"/>
      <c r="AU89" s="123"/>
      <c r="AV89" s="123"/>
      <c r="AW89" s="123"/>
      <c r="AX89" s="123"/>
      <c r="AY89" s="123"/>
      <c r="AZ89" s="123"/>
    </row>
    <row r="90" spans="1:52" s="124" customFormat="1" ht="16.5" customHeight="1" thickTop="1" thickBot="1" x14ac:dyDescent="0.3">
      <c r="A90" s="438">
        <v>42</v>
      </c>
      <c r="B90" s="263" t="s">
        <v>142</v>
      </c>
      <c r="C90" s="264" t="s">
        <v>143</v>
      </c>
      <c r="D90" s="271">
        <v>24</v>
      </c>
      <c r="E90" s="152">
        <v>4</v>
      </c>
      <c r="F90" s="153" t="s">
        <v>241</v>
      </c>
      <c r="G90" s="153"/>
      <c r="H90" s="155">
        <f t="shared" si="21"/>
        <v>24</v>
      </c>
      <c r="I90" s="156">
        <v>8</v>
      </c>
      <c r="J90" s="157">
        <v>16</v>
      </c>
      <c r="K90" s="157"/>
      <c r="L90" s="157"/>
      <c r="M90" s="157"/>
      <c r="N90" s="157"/>
      <c r="O90" s="157"/>
      <c r="P90" s="156"/>
      <c r="Q90" s="159"/>
      <c r="R90" s="156"/>
      <c r="S90" s="159"/>
      <c r="T90" s="156"/>
      <c r="U90" s="235"/>
      <c r="V90" s="156"/>
      <c r="W90" s="159"/>
      <c r="X90" s="156">
        <v>8</v>
      </c>
      <c r="Y90" s="159">
        <v>16</v>
      </c>
      <c r="Z90" s="156"/>
      <c r="AA90" s="159"/>
      <c r="AB90" s="152">
        <v>4</v>
      </c>
      <c r="AC90" s="202">
        <v>1.1000000000000001</v>
      </c>
      <c r="AD90" s="178"/>
      <c r="AE90" s="148">
        <v>4</v>
      </c>
      <c r="AF90" s="430"/>
      <c r="AG90" s="123"/>
      <c r="AH90" s="123"/>
      <c r="AI90" s="123"/>
      <c r="AJ90" s="123"/>
      <c r="AK90" s="123"/>
      <c r="AL90" s="123"/>
      <c r="AM90" s="123"/>
      <c r="AN90" s="123"/>
      <c r="AO90" s="123"/>
      <c r="AP90" s="123"/>
      <c r="AQ90" s="123"/>
      <c r="AR90" s="123"/>
      <c r="AS90" s="123"/>
      <c r="AT90" s="123"/>
      <c r="AU90" s="123"/>
      <c r="AV90" s="123"/>
      <c r="AW90" s="123"/>
      <c r="AX90" s="123"/>
      <c r="AY90" s="123"/>
      <c r="AZ90" s="123"/>
    </row>
    <row r="91" spans="1:52" s="124" customFormat="1" ht="16.5" customHeight="1" thickTop="1" thickBot="1" x14ac:dyDescent="0.3">
      <c r="A91" s="428">
        <v>43</v>
      </c>
      <c r="B91" s="263" t="s">
        <v>272</v>
      </c>
      <c r="C91" s="264" t="s">
        <v>233</v>
      </c>
      <c r="D91" s="271">
        <v>24</v>
      </c>
      <c r="E91" s="152">
        <v>4</v>
      </c>
      <c r="F91" s="153" t="s">
        <v>239</v>
      </c>
      <c r="G91" s="153"/>
      <c r="H91" s="155">
        <f t="shared" si="21"/>
        <v>24</v>
      </c>
      <c r="I91" s="156">
        <v>8</v>
      </c>
      <c r="J91" s="157">
        <v>16</v>
      </c>
      <c r="K91" s="157"/>
      <c r="L91" s="157"/>
      <c r="M91" s="157"/>
      <c r="N91" s="157"/>
      <c r="O91" s="157"/>
      <c r="P91" s="156"/>
      <c r="Q91" s="159"/>
      <c r="R91" s="156"/>
      <c r="S91" s="159"/>
      <c r="T91" s="156"/>
      <c r="U91" s="235"/>
      <c r="V91" s="156">
        <v>8</v>
      </c>
      <c r="W91" s="159">
        <v>16</v>
      </c>
      <c r="X91" s="156"/>
      <c r="Y91" s="159"/>
      <c r="Z91" s="156"/>
      <c r="AA91" s="159"/>
      <c r="AB91" s="152">
        <v>4</v>
      </c>
      <c r="AC91" s="202">
        <v>1.1000000000000001</v>
      </c>
      <c r="AD91" s="161"/>
      <c r="AE91" s="148">
        <v>4</v>
      </c>
      <c r="AF91" s="429"/>
      <c r="AG91" s="123"/>
      <c r="AH91" s="123"/>
      <c r="AI91" s="123"/>
      <c r="AJ91" s="123"/>
      <c r="AK91" s="123"/>
      <c r="AL91" s="123"/>
      <c r="AM91" s="123"/>
      <c r="AN91" s="123"/>
      <c r="AO91" s="123"/>
      <c r="AP91" s="123"/>
      <c r="AQ91" s="123"/>
      <c r="AR91" s="123"/>
      <c r="AS91" s="123"/>
      <c r="AT91" s="123"/>
      <c r="AU91" s="123"/>
      <c r="AV91" s="123"/>
      <c r="AW91" s="123"/>
      <c r="AX91" s="123"/>
      <c r="AY91" s="123"/>
      <c r="AZ91" s="123"/>
    </row>
    <row r="92" spans="1:52" s="124" customFormat="1" ht="16.5" customHeight="1" thickTop="1" thickBot="1" x14ac:dyDescent="0.3">
      <c r="A92" s="438">
        <v>44</v>
      </c>
      <c r="B92" s="267" t="s">
        <v>144</v>
      </c>
      <c r="C92" s="268" t="s">
        <v>145</v>
      </c>
      <c r="D92" s="367">
        <v>24</v>
      </c>
      <c r="E92" s="368">
        <v>4</v>
      </c>
      <c r="F92" s="369" t="s">
        <v>241</v>
      </c>
      <c r="G92" s="369"/>
      <c r="H92" s="155">
        <f t="shared" si="21"/>
        <v>24</v>
      </c>
      <c r="I92" s="229">
        <v>8</v>
      </c>
      <c r="J92" s="230">
        <v>16</v>
      </c>
      <c r="K92" s="230"/>
      <c r="L92" s="230"/>
      <c r="M92" s="230"/>
      <c r="N92" s="230"/>
      <c r="O92" s="230"/>
      <c r="P92" s="229"/>
      <c r="Q92" s="231"/>
      <c r="R92" s="229"/>
      <c r="S92" s="231"/>
      <c r="T92" s="229"/>
      <c r="U92" s="232"/>
      <c r="V92" s="229"/>
      <c r="W92" s="231"/>
      <c r="X92" s="229">
        <v>8</v>
      </c>
      <c r="Y92" s="231">
        <v>16</v>
      </c>
      <c r="Z92" s="471"/>
      <c r="AA92" s="472"/>
      <c r="AB92" s="368">
        <v>4</v>
      </c>
      <c r="AC92" s="234">
        <v>1.1000000000000001</v>
      </c>
      <c r="AD92" s="182"/>
      <c r="AE92" s="473">
        <v>4</v>
      </c>
      <c r="AF92" s="431"/>
      <c r="AG92" s="123"/>
      <c r="AH92" s="123"/>
      <c r="AI92" s="123"/>
      <c r="AJ92" s="123"/>
      <c r="AK92" s="123"/>
      <c r="AL92" s="123"/>
      <c r="AM92" s="123"/>
      <c r="AN92" s="123"/>
      <c r="AO92" s="123"/>
      <c r="AP92" s="123"/>
      <c r="AQ92" s="123"/>
      <c r="AR92" s="123"/>
      <c r="AS92" s="123"/>
      <c r="AT92" s="123"/>
      <c r="AU92" s="123"/>
      <c r="AV92" s="123"/>
      <c r="AW92" s="123"/>
      <c r="AX92" s="123"/>
      <c r="AY92" s="123"/>
      <c r="AZ92" s="123"/>
    </row>
    <row r="93" spans="1:52" s="124" customFormat="1" ht="16.5" customHeight="1" thickTop="1" thickBot="1" x14ac:dyDescent="0.3">
      <c r="A93" s="511" t="s">
        <v>17</v>
      </c>
      <c r="B93" s="512"/>
      <c r="C93" s="237"/>
      <c r="D93" s="361">
        <f>SUM(D86:D92)</f>
        <v>168</v>
      </c>
      <c r="E93" s="365">
        <f t="shared" ref="E93:AF93" si="22">SUM(E86:E92)</f>
        <v>28</v>
      </c>
      <c r="F93" s="365"/>
      <c r="G93" s="370"/>
      <c r="H93" s="366">
        <f>SUM(H86:H92)</f>
        <v>168</v>
      </c>
      <c r="I93" s="187">
        <f t="shared" ref="I93:AA93" si="23">SUM(I86:I92)</f>
        <v>56</v>
      </c>
      <c r="J93" s="187">
        <f t="shared" si="23"/>
        <v>112</v>
      </c>
      <c r="K93" s="187">
        <f t="shared" si="23"/>
        <v>0</v>
      </c>
      <c r="L93" s="187">
        <f t="shared" si="23"/>
        <v>0</v>
      </c>
      <c r="M93" s="187">
        <f t="shared" si="23"/>
        <v>0</v>
      </c>
      <c r="N93" s="187">
        <f t="shared" si="23"/>
        <v>0</v>
      </c>
      <c r="O93" s="187">
        <f t="shared" si="23"/>
        <v>0</v>
      </c>
      <c r="P93" s="187">
        <f t="shared" si="23"/>
        <v>0</v>
      </c>
      <c r="Q93" s="187">
        <f t="shared" si="23"/>
        <v>0</v>
      </c>
      <c r="R93" s="187">
        <f t="shared" si="23"/>
        <v>0</v>
      </c>
      <c r="S93" s="187">
        <f t="shared" si="23"/>
        <v>0</v>
      </c>
      <c r="T93" s="187">
        <f t="shared" si="23"/>
        <v>16</v>
      </c>
      <c r="U93" s="187">
        <f t="shared" si="23"/>
        <v>32</v>
      </c>
      <c r="V93" s="187">
        <f t="shared" si="23"/>
        <v>8</v>
      </c>
      <c r="W93" s="187">
        <f t="shared" si="23"/>
        <v>16</v>
      </c>
      <c r="X93" s="187">
        <f t="shared" si="23"/>
        <v>24</v>
      </c>
      <c r="Y93" s="470">
        <f t="shared" si="23"/>
        <v>48</v>
      </c>
      <c r="Z93" s="474">
        <f t="shared" si="23"/>
        <v>8</v>
      </c>
      <c r="AA93" s="475">
        <f t="shared" si="23"/>
        <v>16</v>
      </c>
      <c r="AB93" s="365">
        <f t="shared" si="22"/>
        <v>28</v>
      </c>
      <c r="AC93" s="476">
        <f t="shared" si="22"/>
        <v>7.6999999999999993</v>
      </c>
      <c r="AD93" s="365">
        <f t="shared" si="22"/>
        <v>0</v>
      </c>
      <c r="AE93" s="365">
        <f t="shared" si="22"/>
        <v>28</v>
      </c>
      <c r="AF93" s="370">
        <f t="shared" si="22"/>
        <v>0</v>
      </c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</row>
    <row r="94" spans="1:52" s="124" customFormat="1" ht="16.5" customHeight="1" thickTop="1" thickBot="1" x14ac:dyDescent="0.3">
      <c r="A94" s="503" t="s">
        <v>146</v>
      </c>
      <c r="B94" s="504"/>
      <c r="C94" s="504"/>
      <c r="D94" s="504"/>
      <c r="E94" s="504"/>
      <c r="F94" s="504"/>
      <c r="G94" s="504"/>
      <c r="H94" s="504"/>
      <c r="I94" s="504"/>
      <c r="J94" s="504"/>
      <c r="K94" s="504"/>
      <c r="L94" s="504"/>
      <c r="M94" s="504"/>
      <c r="N94" s="504"/>
      <c r="O94" s="504"/>
      <c r="P94" s="504"/>
      <c r="Q94" s="504"/>
      <c r="R94" s="504"/>
      <c r="S94" s="504"/>
      <c r="T94" s="504"/>
      <c r="U94" s="504"/>
      <c r="V94" s="504"/>
      <c r="W94" s="504"/>
      <c r="X94" s="504"/>
      <c r="Y94" s="504"/>
      <c r="Z94" s="504"/>
      <c r="AA94" s="504"/>
      <c r="AB94" s="504"/>
      <c r="AC94" s="504"/>
      <c r="AD94" s="504"/>
      <c r="AE94" s="504"/>
      <c r="AF94" s="505"/>
      <c r="AG94" s="129"/>
      <c r="AH94" s="129"/>
      <c r="AI94" s="129"/>
      <c r="AJ94" s="129"/>
      <c r="AK94" s="129"/>
      <c r="AL94" s="129"/>
      <c r="AM94" s="129"/>
      <c r="AN94" s="129"/>
      <c r="AO94" s="129"/>
      <c r="AP94" s="129"/>
      <c r="AQ94" s="129"/>
      <c r="AR94" s="129"/>
      <c r="AS94" s="129"/>
      <c r="AT94" s="129"/>
      <c r="AU94" s="129"/>
      <c r="AV94" s="129"/>
      <c r="AW94" s="129"/>
      <c r="AX94" s="129"/>
      <c r="AY94" s="129"/>
      <c r="AZ94" s="129"/>
    </row>
    <row r="95" spans="1:52" s="124" customFormat="1" ht="35.25" customHeight="1" thickBot="1" x14ac:dyDescent="0.3">
      <c r="A95" s="455">
        <v>45</v>
      </c>
      <c r="B95" s="468" t="s">
        <v>273</v>
      </c>
      <c r="C95" s="469" t="s">
        <v>234</v>
      </c>
      <c r="D95" s="364">
        <v>16</v>
      </c>
      <c r="E95" s="365">
        <v>2</v>
      </c>
      <c r="F95" s="362" t="s">
        <v>241</v>
      </c>
      <c r="G95" s="359"/>
      <c r="H95" s="459">
        <f t="shared" ref="H95:H100" si="24">SUM(I95:O95)</f>
        <v>16</v>
      </c>
      <c r="I95" s="460">
        <v>0</v>
      </c>
      <c r="J95" s="461">
        <v>16</v>
      </c>
      <c r="K95" s="461"/>
      <c r="L95" s="461"/>
      <c r="M95" s="461"/>
      <c r="N95" s="461"/>
      <c r="O95" s="461"/>
      <c r="P95" s="460"/>
      <c r="Q95" s="462"/>
      <c r="R95" s="460"/>
      <c r="S95" s="462"/>
      <c r="T95" s="460"/>
      <c r="U95" s="463"/>
      <c r="V95" s="460"/>
      <c r="W95" s="462"/>
      <c r="X95" s="460"/>
      <c r="Y95" s="462">
        <v>16</v>
      </c>
      <c r="Z95" s="460"/>
      <c r="AA95" s="462"/>
      <c r="AB95" s="365">
        <v>2</v>
      </c>
      <c r="AC95" s="464">
        <v>0.8</v>
      </c>
      <c r="AD95" s="465"/>
      <c r="AE95" s="365">
        <v>2</v>
      </c>
      <c r="AF95" s="467"/>
      <c r="AG95" s="123"/>
      <c r="AH95" s="123"/>
      <c r="AI95" s="123"/>
      <c r="AJ95" s="123"/>
      <c r="AK95" s="123"/>
      <c r="AL95" s="123"/>
      <c r="AM95" s="123"/>
      <c r="AN95" s="123"/>
      <c r="AO95" s="123"/>
      <c r="AP95" s="123"/>
      <c r="AQ95" s="123"/>
      <c r="AR95" s="123"/>
      <c r="AS95" s="123"/>
      <c r="AT95" s="123"/>
      <c r="AU95" s="123"/>
      <c r="AV95" s="123"/>
      <c r="AW95" s="123"/>
      <c r="AX95" s="123"/>
      <c r="AY95" s="123"/>
      <c r="AZ95" s="123"/>
    </row>
    <row r="96" spans="1:52" s="124" customFormat="1" ht="16.5" customHeight="1" thickBot="1" x14ac:dyDescent="0.3">
      <c r="A96" s="438">
        <v>46</v>
      </c>
      <c r="B96" s="265" t="s">
        <v>147</v>
      </c>
      <c r="C96" s="262" t="s">
        <v>148</v>
      </c>
      <c r="D96" s="271">
        <v>16</v>
      </c>
      <c r="E96" s="360">
        <v>2</v>
      </c>
      <c r="F96" s="228"/>
      <c r="G96" s="228" t="s">
        <v>239</v>
      </c>
      <c r="H96" s="451">
        <f t="shared" si="24"/>
        <v>16</v>
      </c>
      <c r="I96" s="229">
        <v>8</v>
      </c>
      <c r="J96" s="230">
        <v>8</v>
      </c>
      <c r="K96" s="230"/>
      <c r="L96" s="230"/>
      <c r="M96" s="230"/>
      <c r="N96" s="230"/>
      <c r="O96" s="230"/>
      <c r="P96" s="229"/>
      <c r="Q96" s="231"/>
      <c r="R96" s="229"/>
      <c r="S96" s="231"/>
      <c r="T96" s="229"/>
      <c r="U96" s="232"/>
      <c r="V96" s="229">
        <v>8</v>
      </c>
      <c r="W96" s="231">
        <v>8</v>
      </c>
      <c r="X96" s="229"/>
      <c r="Y96" s="231"/>
      <c r="Z96" s="229"/>
      <c r="AA96" s="231"/>
      <c r="AB96" s="360">
        <v>2</v>
      </c>
      <c r="AC96" s="247">
        <v>0.8</v>
      </c>
      <c r="AD96" s="453"/>
      <c r="AE96" s="360">
        <v>2</v>
      </c>
      <c r="AF96" s="454"/>
      <c r="AG96" s="123"/>
      <c r="AH96" s="123"/>
      <c r="AI96" s="123"/>
      <c r="AJ96" s="123"/>
      <c r="AK96" s="123"/>
      <c r="AL96" s="123"/>
      <c r="AM96" s="123"/>
      <c r="AN96" s="123"/>
      <c r="AO96" s="123"/>
      <c r="AP96" s="123"/>
      <c r="AQ96" s="123"/>
      <c r="AR96" s="123"/>
      <c r="AS96" s="123"/>
      <c r="AT96" s="123"/>
      <c r="AU96" s="123"/>
      <c r="AV96" s="123"/>
      <c r="AW96" s="123"/>
      <c r="AX96" s="123"/>
      <c r="AY96" s="123"/>
      <c r="AZ96" s="123"/>
    </row>
    <row r="97" spans="1:52" s="124" customFormat="1" ht="16.5" customHeight="1" thickTop="1" thickBot="1" x14ac:dyDescent="0.3">
      <c r="A97" s="438">
        <v>47</v>
      </c>
      <c r="B97" s="265" t="s">
        <v>149</v>
      </c>
      <c r="C97" s="262" t="s">
        <v>150</v>
      </c>
      <c r="D97" s="271">
        <v>16</v>
      </c>
      <c r="E97" s="152">
        <v>2</v>
      </c>
      <c r="F97" s="153" t="s">
        <v>237</v>
      </c>
      <c r="G97" s="153"/>
      <c r="H97" s="155">
        <f t="shared" si="24"/>
        <v>16</v>
      </c>
      <c r="I97" s="156">
        <v>8</v>
      </c>
      <c r="J97" s="157">
        <v>8</v>
      </c>
      <c r="K97" s="157"/>
      <c r="L97" s="157"/>
      <c r="M97" s="157"/>
      <c r="N97" s="157"/>
      <c r="O97" s="157"/>
      <c r="P97" s="156"/>
      <c r="Q97" s="159"/>
      <c r="R97" s="156"/>
      <c r="S97" s="159"/>
      <c r="T97" s="156">
        <v>8</v>
      </c>
      <c r="U97" s="235">
        <v>8</v>
      </c>
      <c r="V97" s="156"/>
      <c r="W97" s="159"/>
      <c r="X97" s="156"/>
      <c r="Y97" s="159"/>
      <c r="Z97" s="156"/>
      <c r="AA97" s="159"/>
      <c r="AB97" s="152">
        <v>2</v>
      </c>
      <c r="AC97" s="162">
        <v>0.8</v>
      </c>
      <c r="AD97" s="161"/>
      <c r="AE97" s="152">
        <v>2</v>
      </c>
      <c r="AF97" s="429"/>
      <c r="AG97" s="123"/>
      <c r="AH97" s="123"/>
      <c r="AI97" s="123"/>
      <c r="AJ97" s="123"/>
      <c r="AK97" s="123"/>
      <c r="AL97" s="123"/>
      <c r="AM97" s="123"/>
      <c r="AN97" s="123"/>
      <c r="AO97" s="123"/>
      <c r="AP97" s="123"/>
      <c r="AQ97" s="123"/>
      <c r="AR97" s="123"/>
      <c r="AS97" s="123"/>
      <c r="AT97" s="123"/>
      <c r="AU97" s="123"/>
      <c r="AV97" s="123"/>
      <c r="AW97" s="123"/>
      <c r="AX97" s="123"/>
      <c r="AY97" s="123"/>
      <c r="AZ97" s="123"/>
    </row>
    <row r="98" spans="1:52" s="124" customFormat="1" ht="16.5" customHeight="1" thickTop="1" thickBot="1" x14ac:dyDescent="0.3">
      <c r="A98" s="428">
        <v>48</v>
      </c>
      <c r="B98" s="263" t="s">
        <v>151</v>
      </c>
      <c r="C98" s="264" t="s">
        <v>152</v>
      </c>
      <c r="D98" s="271">
        <v>16</v>
      </c>
      <c r="E98" s="360">
        <v>2</v>
      </c>
      <c r="F98" s="228"/>
      <c r="G98" s="228" t="s">
        <v>240</v>
      </c>
      <c r="H98" s="155">
        <f t="shared" si="24"/>
        <v>16</v>
      </c>
      <c r="I98" s="229">
        <v>8</v>
      </c>
      <c r="J98" s="230">
        <v>8</v>
      </c>
      <c r="K98" s="230"/>
      <c r="L98" s="230"/>
      <c r="M98" s="230"/>
      <c r="N98" s="230"/>
      <c r="O98" s="230"/>
      <c r="P98" s="229"/>
      <c r="Q98" s="231"/>
      <c r="R98" s="229"/>
      <c r="S98" s="231"/>
      <c r="T98" s="229"/>
      <c r="U98" s="232"/>
      <c r="V98" s="229"/>
      <c r="W98" s="231"/>
      <c r="X98" s="229"/>
      <c r="Y98" s="231"/>
      <c r="Z98" s="229">
        <v>8</v>
      </c>
      <c r="AA98" s="231">
        <v>8</v>
      </c>
      <c r="AB98" s="360">
        <v>2</v>
      </c>
      <c r="AC98" s="162">
        <v>0.8</v>
      </c>
      <c r="AD98" s="161"/>
      <c r="AE98" s="360">
        <v>2</v>
      </c>
      <c r="AF98" s="429"/>
      <c r="AG98" s="123"/>
      <c r="AH98" s="123"/>
      <c r="AI98" s="123"/>
      <c r="AJ98" s="123"/>
      <c r="AK98" s="123"/>
      <c r="AL98" s="123"/>
      <c r="AM98" s="123"/>
      <c r="AN98" s="123"/>
      <c r="AO98" s="123"/>
      <c r="AP98" s="123"/>
      <c r="AQ98" s="123"/>
      <c r="AR98" s="123"/>
      <c r="AS98" s="123"/>
      <c r="AT98" s="123"/>
      <c r="AU98" s="123"/>
      <c r="AV98" s="123"/>
      <c r="AW98" s="123"/>
      <c r="AX98" s="123"/>
      <c r="AY98" s="123"/>
      <c r="AZ98" s="123"/>
    </row>
    <row r="99" spans="1:52" s="124" customFormat="1" ht="16.5" customHeight="1" thickTop="1" thickBot="1" x14ac:dyDescent="0.3">
      <c r="A99" s="438">
        <v>49</v>
      </c>
      <c r="B99" s="263" t="s">
        <v>153</v>
      </c>
      <c r="C99" s="264" t="s">
        <v>154</v>
      </c>
      <c r="D99" s="271">
        <v>16</v>
      </c>
      <c r="E99" s="152">
        <v>2</v>
      </c>
      <c r="F99" s="153"/>
      <c r="G99" s="153" t="s">
        <v>240</v>
      </c>
      <c r="H99" s="155">
        <f t="shared" si="24"/>
        <v>16</v>
      </c>
      <c r="I99" s="156">
        <v>16</v>
      </c>
      <c r="J99" s="157"/>
      <c r="K99" s="157"/>
      <c r="L99" s="157"/>
      <c r="M99" s="157"/>
      <c r="N99" s="157"/>
      <c r="O99" s="157"/>
      <c r="P99" s="156"/>
      <c r="Q99" s="159"/>
      <c r="R99" s="156"/>
      <c r="S99" s="159"/>
      <c r="T99" s="156"/>
      <c r="U99" s="235"/>
      <c r="V99" s="156"/>
      <c r="W99" s="159"/>
      <c r="X99" s="156"/>
      <c r="Y99" s="159"/>
      <c r="Z99" s="156">
        <v>16</v>
      </c>
      <c r="AA99" s="159"/>
      <c r="AB99" s="152">
        <v>2</v>
      </c>
      <c r="AC99" s="162">
        <v>0.8</v>
      </c>
      <c r="AD99" s="178"/>
      <c r="AE99" s="152">
        <v>2</v>
      </c>
      <c r="AF99" s="430"/>
      <c r="AG99" s="123"/>
      <c r="AH99" s="123"/>
      <c r="AI99" s="123"/>
      <c r="AJ99" s="123"/>
      <c r="AK99" s="123"/>
      <c r="AL99" s="123"/>
      <c r="AM99" s="123"/>
      <c r="AN99" s="123"/>
      <c r="AO99" s="123"/>
      <c r="AP99" s="123"/>
      <c r="AQ99" s="123"/>
      <c r="AR99" s="123"/>
      <c r="AS99" s="123"/>
      <c r="AT99" s="123"/>
      <c r="AU99" s="123"/>
      <c r="AV99" s="123"/>
      <c r="AW99" s="123"/>
      <c r="AX99" s="123"/>
      <c r="AY99" s="123"/>
      <c r="AZ99" s="123"/>
    </row>
    <row r="100" spans="1:52" s="124" customFormat="1" ht="34.5" customHeight="1" thickTop="1" thickBot="1" x14ac:dyDescent="0.3">
      <c r="A100" s="428">
        <v>50</v>
      </c>
      <c r="B100" s="269" t="s">
        <v>215</v>
      </c>
      <c r="C100" s="270" t="s">
        <v>216</v>
      </c>
      <c r="D100" s="271">
        <v>16</v>
      </c>
      <c r="E100" s="152">
        <v>2</v>
      </c>
      <c r="F100" s="153"/>
      <c r="G100" s="153" t="s">
        <v>240</v>
      </c>
      <c r="H100" s="155">
        <f t="shared" si="24"/>
        <v>16</v>
      </c>
      <c r="I100" s="156">
        <v>8</v>
      </c>
      <c r="J100" s="157">
        <v>8</v>
      </c>
      <c r="K100" s="157"/>
      <c r="L100" s="157"/>
      <c r="M100" s="157"/>
      <c r="N100" s="157"/>
      <c r="O100" s="157"/>
      <c r="P100" s="156"/>
      <c r="Q100" s="159"/>
      <c r="R100" s="156"/>
      <c r="S100" s="159"/>
      <c r="T100" s="156"/>
      <c r="U100" s="235"/>
      <c r="V100" s="156"/>
      <c r="W100" s="159"/>
      <c r="X100" s="156"/>
      <c r="Y100" s="159"/>
      <c r="Z100" s="156">
        <v>8</v>
      </c>
      <c r="AA100" s="159">
        <v>8</v>
      </c>
      <c r="AB100" s="152">
        <v>2</v>
      </c>
      <c r="AC100" s="162">
        <v>0.8</v>
      </c>
      <c r="AD100" s="161"/>
      <c r="AE100" s="152">
        <v>2</v>
      </c>
      <c r="AF100" s="429"/>
      <c r="AG100" s="123"/>
      <c r="AH100" s="123"/>
      <c r="AI100" s="123"/>
      <c r="AJ100" s="123"/>
      <c r="AK100" s="123"/>
      <c r="AL100" s="123"/>
      <c r="AM100" s="123"/>
      <c r="AN100" s="123"/>
      <c r="AO100" s="123"/>
      <c r="AP100" s="123"/>
      <c r="AQ100" s="123"/>
      <c r="AR100" s="123"/>
      <c r="AS100" s="123"/>
      <c r="AT100" s="123"/>
      <c r="AU100" s="123"/>
      <c r="AV100" s="123"/>
      <c r="AW100" s="123"/>
      <c r="AX100" s="123"/>
      <c r="AY100" s="123"/>
      <c r="AZ100" s="123"/>
    </row>
    <row r="101" spans="1:52" s="124" customFormat="1" ht="16.5" customHeight="1" thickTop="1" thickBot="1" x14ac:dyDescent="0.3">
      <c r="A101" s="511" t="s">
        <v>17</v>
      </c>
      <c r="B101" s="512"/>
      <c r="C101" s="237"/>
      <c r="D101" s="238">
        <f>SUM(D95:D100)</f>
        <v>96</v>
      </c>
      <c r="E101" s="238">
        <f t="shared" ref="E101:AF101" si="25">SUM(E95:E100)</f>
        <v>12</v>
      </c>
      <c r="F101" s="238"/>
      <c r="G101" s="238"/>
      <c r="H101" s="239">
        <f>SUM(H95:H100)</f>
        <v>96</v>
      </c>
      <c r="I101" s="239">
        <f>SUM(I95:I100)</f>
        <v>48</v>
      </c>
      <c r="J101" s="239">
        <f t="shared" ref="J101:O101" si="26">SUM(J95:J100)</f>
        <v>48</v>
      </c>
      <c r="K101" s="239">
        <f t="shared" si="26"/>
        <v>0</v>
      </c>
      <c r="L101" s="239">
        <f t="shared" si="26"/>
        <v>0</v>
      </c>
      <c r="M101" s="239">
        <f t="shared" si="26"/>
        <v>0</v>
      </c>
      <c r="N101" s="239">
        <f t="shared" si="26"/>
        <v>0</v>
      </c>
      <c r="O101" s="239">
        <f t="shared" si="26"/>
        <v>0</v>
      </c>
      <c r="P101" s="239">
        <f>SUM(P95:P100)</f>
        <v>0</v>
      </c>
      <c r="Q101" s="239">
        <f t="shared" ref="Q101:AA101" si="27">SUM(Q95:Q100)</f>
        <v>0</v>
      </c>
      <c r="R101" s="239">
        <f t="shared" si="27"/>
        <v>0</v>
      </c>
      <c r="S101" s="239">
        <f t="shared" si="27"/>
        <v>0</v>
      </c>
      <c r="T101" s="239">
        <f t="shared" si="27"/>
        <v>8</v>
      </c>
      <c r="U101" s="239">
        <f t="shared" si="27"/>
        <v>8</v>
      </c>
      <c r="V101" s="239">
        <f t="shared" si="27"/>
        <v>8</v>
      </c>
      <c r="W101" s="239">
        <f t="shared" si="27"/>
        <v>8</v>
      </c>
      <c r="X101" s="239">
        <f t="shared" si="27"/>
        <v>0</v>
      </c>
      <c r="Y101" s="239">
        <f t="shared" si="27"/>
        <v>16</v>
      </c>
      <c r="Z101" s="239">
        <f t="shared" si="27"/>
        <v>32</v>
      </c>
      <c r="AA101" s="239">
        <f t="shared" si="27"/>
        <v>16</v>
      </c>
      <c r="AB101" s="238">
        <f t="shared" si="25"/>
        <v>12</v>
      </c>
      <c r="AC101" s="243">
        <f t="shared" si="25"/>
        <v>4.8</v>
      </c>
      <c r="AD101" s="238">
        <f t="shared" si="25"/>
        <v>0</v>
      </c>
      <c r="AE101" s="238">
        <f t="shared" si="25"/>
        <v>12</v>
      </c>
      <c r="AF101" s="439">
        <f t="shared" si="25"/>
        <v>0</v>
      </c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</row>
    <row r="102" spans="1:52" s="124" customFormat="1" ht="16.5" customHeight="1" thickTop="1" x14ac:dyDescent="0.25">
      <c r="A102" s="506" t="s">
        <v>184</v>
      </c>
      <c r="B102" s="507"/>
      <c r="C102" s="507"/>
      <c r="D102" s="507"/>
      <c r="E102" s="507"/>
      <c r="F102" s="507"/>
      <c r="G102" s="507"/>
      <c r="H102" s="507"/>
      <c r="I102" s="507"/>
      <c r="J102" s="507"/>
      <c r="K102" s="507"/>
      <c r="L102" s="507"/>
      <c r="M102" s="507"/>
      <c r="N102" s="507"/>
      <c r="O102" s="507"/>
      <c r="P102" s="507"/>
      <c r="Q102" s="507"/>
      <c r="R102" s="507"/>
      <c r="S102" s="507"/>
      <c r="T102" s="507"/>
      <c r="U102" s="507"/>
      <c r="V102" s="507"/>
      <c r="W102" s="507"/>
      <c r="X102" s="507"/>
      <c r="Y102" s="507"/>
      <c r="Z102" s="507"/>
      <c r="AA102" s="507"/>
      <c r="AB102" s="507"/>
      <c r="AC102" s="507"/>
      <c r="AD102" s="507"/>
      <c r="AE102" s="507"/>
      <c r="AF102" s="508"/>
      <c r="AG102" s="193"/>
      <c r="AH102" s="193"/>
      <c r="AI102" s="193"/>
      <c r="AJ102" s="193"/>
      <c r="AK102" s="193"/>
      <c r="AL102" s="193"/>
      <c r="AM102" s="193"/>
      <c r="AN102" s="193"/>
      <c r="AO102" s="193"/>
      <c r="AP102" s="193"/>
      <c r="AQ102" s="193"/>
      <c r="AR102" s="193"/>
      <c r="AS102" s="193"/>
      <c r="AT102" s="193"/>
      <c r="AU102" s="193"/>
      <c r="AV102" s="193"/>
      <c r="AW102" s="193"/>
      <c r="AX102" s="193"/>
      <c r="AY102" s="193"/>
      <c r="AZ102" s="193"/>
    </row>
    <row r="103" spans="1:52" s="124" customFormat="1" ht="16.5" customHeight="1" thickBot="1" x14ac:dyDescent="0.3">
      <c r="A103" s="549" t="s">
        <v>185</v>
      </c>
      <c r="B103" s="550"/>
      <c r="C103" s="550"/>
      <c r="D103" s="550"/>
      <c r="E103" s="550"/>
      <c r="F103" s="550"/>
      <c r="G103" s="550"/>
      <c r="H103" s="550"/>
      <c r="I103" s="550"/>
      <c r="J103" s="550"/>
      <c r="K103" s="550"/>
      <c r="L103" s="550"/>
      <c r="M103" s="550"/>
      <c r="N103" s="550"/>
      <c r="O103" s="550"/>
      <c r="P103" s="550"/>
      <c r="Q103" s="550"/>
      <c r="R103" s="550"/>
      <c r="S103" s="550"/>
      <c r="T103" s="550"/>
      <c r="U103" s="550"/>
      <c r="V103" s="550"/>
      <c r="W103" s="550"/>
      <c r="X103" s="550"/>
      <c r="Y103" s="550"/>
      <c r="Z103" s="550"/>
      <c r="AA103" s="550"/>
      <c r="AB103" s="550"/>
      <c r="AC103" s="550"/>
      <c r="AD103" s="550"/>
      <c r="AE103" s="550"/>
      <c r="AF103" s="551"/>
      <c r="AG103" s="193"/>
      <c r="AH103" s="193"/>
      <c r="AI103" s="193"/>
      <c r="AJ103" s="193"/>
      <c r="AK103" s="193"/>
      <c r="AL103" s="193"/>
      <c r="AM103" s="193"/>
      <c r="AN103" s="193"/>
      <c r="AO103" s="193"/>
      <c r="AP103" s="193"/>
      <c r="AQ103" s="193"/>
      <c r="AR103" s="193"/>
      <c r="AS103" s="193"/>
      <c r="AT103" s="193"/>
      <c r="AU103" s="193"/>
      <c r="AV103" s="193"/>
      <c r="AW103" s="193"/>
      <c r="AX103" s="193"/>
      <c r="AY103" s="193"/>
      <c r="AZ103" s="193"/>
    </row>
    <row r="104" spans="1:52" s="124" customFormat="1" ht="16.5" customHeight="1" thickTop="1" thickBot="1" x14ac:dyDescent="0.3">
      <c r="A104" s="433">
        <v>34</v>
      </c>
      <c r="B104" s="606" t="s">
        <v>279</v>
      </c>
      <c r="C104" s="262" t="s">
        <v>198</v>
      </c>
      <c r="D104" s="271">
        <v>8</v>
      </c>
      <c r="E104" s="216">
        <v>1</v>
      </c>
      <c r="F104" s="272"/>
      <c r="G104" s="272" t="s">
        <v>237</v>
      </c>
      <c r="H104" s="273">
        <f>SUM(I104:O104)</f>
        <v>8</v>
      </c>
      <c r="I104" s="274">
        <v>8</v>
      </c>
      <c r="J104" s="275"/>
      <c r="K104" s="275"/>
      <c r="L104" s="275"/>
      <c r="M104" s="275"/>
      <c r="N104" s="275"/>
      <c r="O104" s="275"/>
      <c r="P104" s="274"/>
      <c r="Q104" s="276"/>
      <c r="R104" s="274"/>
      <c r="S104" s="276"/>
      <c r="T104" s="274"/>
      <c r="U104" s="276">
        <v>8</v>
      </c>
      <c r="V104" s="274"/>
      <c r="W104" s="276"/>
      <c r="X104" s="274"/>
      <c r="Y104" s="276"/>
      <c r="Z104" s="274"/>
      <c r="AA104" s="276"/>
      <c r="AB104" s="216">
        <v>1</v>
      </c>
      <c r="AC104" s="202">
        <v>0.5</v>
      </c>
      <c r="AD104" s="178"/>
      <c r="AE104" s="194">
        <v>2</v>
      </c>
      <c r="AF104" s="430"/>
      <c r="AG104" s="193"/>
      <c r="AH104" s="193"/>
      <c r="AI104" s="193"/>
      <c r="AJ104" s="193"/>
      <c r="AK104" s="193"/>
      <c r="AL104" s="193"/>
      <c r="AM104" s="193"/>
      <c r="AN104" s="193"/>
      <c r="AO104" s="193"/>
      <c r="AP104" s="193"/>
      <c r="AQ104" s="193"/>
      <c r="AR104" s="193"/>
      <c r="AS104" s="193"/>
      <c r="AT104" s="193"/>
      <c r="AU104" s="193"/>
      <c r="AV104" s="193"/>
      <c r="AW104" s="193"/>
      <c r="AX104" s="193"/>
      <c r="AY104" s="193"/>
      <c r="AZ104" s="193"/>
    </row>
    <row r="105" spans="1:52" s="124" customFormat="1" ht="16.5" customHeight="1" thickTop="1" thickBot="1" x14ac:dyDescent="0.3">
      <c r="A105" s="446">
        <v>35</v>
      </c>
      <c r="B105" s="263" t="s">
        <v>186</v>
      </c>
      <c r="C105" s="264" t="s">
        <v>199</v>
      </c>
      <c r="D105" s="278">
        <v>16</v>
      </c>
      <c r="E105" s="279">
        <v>2</v>
      </c>
      <c r="F105" s="280" t="s">
        <v>237</v>
      </c>
      <c r="G105" s="280"/>
      <c r="H105" s="273">
        <f>SUM(I105:O105)</f>
        <v>16</v>
      </c>
      <c r="I105" s="281">
        <v>8</v>
      </c>
      <c r="J105" s="282">
        <v>8</v>
      </c>
      <c r="K105" s="282"/>
      <c r="L105" s="282"/>
      <c r="M105" s="282"/>
      <c r="N105" s="282"/>
      <c r="O105" s="282"/>
      <c r="P105" s="281"/>
      <c r="Q105" s="283"/>
      <c r="R105" s="281"/>
      <c r="S105" s="283"/>
      <c r="T105" s="281">
        <v>8</v>
      </c>
      <c r="U105" s="283">
        <v>8</v>
      </c>
      <c r="V105" s="281"/>
      <c r="W105" s="283"/>
      <c r="X105" s="281"/>
      <c r="Y105" s="283"/>
      <c r="Z105" s="281"/>
      <c r="AA105" s="283"/>
      <c r="AB105" s="279">
        <v>2</v>
      </c>
      <c r="AC105" s="284">
        <v>0.8</v>
      </c>
      <c r="AD105" s="285"/>
      <c r="AE105" s="277">
        <v>4</v>
      </c>
      <c r="AF105" s="447"/>
      <c r="AG105" s="193"/>
      <c r="AH105" s="193"/>
      <c r="AI105" s="193"/>
      <c r="AJ105" s="193"/>
      <c r="AK105" s="193"/>
      <c r="AL105" s="193"/>
      <c r="AM105" s="193"/>
      <c r="AN105" s="193"/>
      <c r="AO105" s="193"/>
      <c r="AP105" s="193"/>
      <c r="AQ105" s="193"/>
      <c r="AR105" s="193"/>
      <c r="AS105" s="193"/>
      <c r="AT105" s="193"/>
      <c r="AU105" s="193"/>
      <c r="AV105" s="193"/>
      <c r="AW105" s="193"/>
      <c r="AX105" s="193"/>
      <c r="AY105" s="193"/>
      <c r="AZ105" s="193"/>
    </row>
    <row r="106" spans="1:52" s="124" customFormat="1" ht="16.5" customHeight="1" thickTop="1" thickBot="1" x14ac:dyDescent="0.3">
      <c r="A106" s="446">
        <v>36</v>
      </c>
      <c r="B106" s="263" t="s">
        <v>177</v>
      </c>
      <c r="C106" s="286" t="s">
        <v>200</v>
      </c>
      <c r="D106" s="278">
        <v>16</v>
      </c>
      <c r="E106" s="279">
        <v>2</v>
      </c>
      <c r="F106" s="280"/>
      <c r="G106" s="280" t="s">
        <v>239</v>
      </c>
      <c r="H106" s="273">
        <f t="shared" ref="H106:H111" si="28">SUM(I106:O106)</f>
        <v>16</v>
      </c>
      <c r="I106" s="281"/>
      <c r="J106" s="282"/>
      <c r="K106" s="282">
        <v>16</v>
      </c>
      <c r="L106" s="282"/>
      <c r="M106" s="282"/>
      <c r="N106" s="282"/>
      <c r="O106" s="282"/>
      <c r="P106" s="281"/>
      <c r="Q106" s="283"/>
      <c r="R106" s="281"/>
      <c r="S106" s="283"/>
      <c r="T106" s="281"/>
      <c r="U106" s="283"/>
      <c r="V106" s="281"/>
      <c r="W106" s="283">
        <v>16</v>
      </c>
      <c r="X106" s="281"/>
      <c r="Y106" s="283"/>
      <c r="Z106" s="281"/>
      <c r="AA106" s="283"/>
      <c r="AB106" s="279">
        <v>2</v>
      </c>
      <c r="AC106" s="287">
        <v>0.8</v>
      </c>
      <c r="AD106" s="285"/>
      <c r="AE106" s="277">
        <v>2</v>
      </c>
      <c r="AF106" s="447"/>
      <c r="AG106" s="193"/>
      <c r="AH106" s="193"/>
      <c r="AI106" s="193"/>
      <c r="AJ106" s="193"/>
      <c r="AK106" s="193"/>
      <c r="AL106" s="193"/>
      <c r="AM106" s="193"/>
      <c r="AN106" s="193"/>
      <c r="AO106" s="193"/>
      <c r="AP106" s="193"/>
      <c r="AQ106" s="193"/>
      <c r="AR106" s="193"/>
      <c r="AS106" s="193"/>
      <c r="AT106" s="193"/>
      <c r="AU106" s="193"/>
      <c r="AV106" s="193"/>
      <c r="AW106" s="193"/>
      <c r="AX106" s="193"/>
      <c r="AY106" s="193"/>
      <c r="AZ106" s="193"/>
    </row>
    <row r="107" spans="1:52" s="124" customFormat="1" ht="16.5" customHeight="1" thickTop="1" thickBot="1" x14ac:dyDescent="0.3">
      <c r="A107" s="446">
        <v>37</v>
      </c>
      <c r="B107" s="495" t="s">
        <v>187</v>
      </c>
      <c r="C107" s="286" t="s">
        <v>201</v>
      </c>
      <c r="D107" s="278">
        <v>24</v>
      </c>
      <c r="E107" s="279">
        <v>4</v>
      </c>
      <c r="F107" s="280"/>
      <c r="G107" s="280" t="s">
        <v>241</v>
      </c>
      <c r="H107" s="273">
        <f t="shared" si="28"/>
        <v>24</v>
      </c>
      <c r="I107" s="281">
        <v>8</v>
      </c>
      <c r="J107" s="282">
        <v>16</v>
      </c>
      <c r="K107" s="282"/>
      <c r="L107" s="282"/>
      <c r="M107" s="282"/>
      <c r="N107" s="282"/>
      <c r="O107" s="282"/>
      <c r="P107" s="281"/>
      <c r="Q107" s="283"/>
      <c r="R107" s="281"/>
      <c r="S107" s="283"/>
      <c r="T107" s="281"/>
      <c r="U107" s="283"/>
      <c r="V107" s="281"/>
      <c r="W107" s="283"/>
      <c r="X107" s="281">
        <v>8</v>
      </c>
      <c r="Y107" s="283">
        <v>16</v>
      </c>
      <c r="Z107" s="281"/>
      <c r="AA107" s="283"/>
      <c r="AB107" s="279">
        <v>4</v>
      </c>
      <c r="AC107" s="287">
        <v>1.2</v>
      </c>
      <c r="AD107" s="285"/>
      <c r="AE107" s="277">
        <v>4</v>
      </c>
      <c r="AF107" s="447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</row>
    <row r="108" spans="1:52" s="124" customFormat="1" ht="16.5" customHeight="1" thickTop="1" thickBot="1" x14ac:dyDescent="0.3">
      <c r="A108" s="446">
        <v>38</v>
      </c>
      <c r="B108" s="288" t="s">
        <v>188</v>
      </c>
      <c r="C108" s="496" t="s">
        <v>278</v>
      </c>
      <c r="D108" s="278">
        <v>24</v>
      </c>
      <c r="E108" s="279">
        <v>4</v>
      </c>
      <c r="F108" s="280" t="s">
        <v>237</v>
      </c>
      <c r="G108" s="280"/>
      <c r="H108" s="273">
        <f t="shared" si="28"/>
        <v>24</v>
      </c>
      <c r="I108" s="281">
        <v>8</v>
      </c>
      <c r="J108" s="282">
        <v>16</v>
      </c>
      <c r="K108" s="282"/>
      <c r="L108" s="282"/>
      <c r="M108" s="282"/>
      <c r="N108" s="282"/>
      <c r="O108" s="282"/>
      <c r="P108" s="281"/>
      <c r="Q108" s="283"/>
      <c r="R108" s="281"/>
      <c r="S108" s="283"/>
      <c r="T108" s="281">
        <v>8</v>
      </c>
      <c r="U108" s="283">
        <v>16</v>
      </c>
      <c r="V108" s="281"/>
      <c r="W108" s="283"/>
      <c r="X108" s="281"/>
      <c r="Y108" s="283"/>
      <c r="Z108" s="281"/>
      <c r="AA108" s="283"/>
      <c r="AB108" s="279">
        <v>4</v>
      </c>
      <c r="AC108" s="146">
        <v>1.2</v>
      </c>
      <c r="AD108" s="285"/>
      <c r="AE108" s="277">
        <v>4</v>
      </c>
      <c r="AF108" s="447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  <c r="AY108" s="193"/>
      <c r="AZ108" s="193"/>
    </row>
    <row r="109" spans="1:52" s="124" customFormat="1" ht="16.5" customHeight="1" thickTop="1" thickBot="1" x14ac:dyDescent="0.3">
      <c r="A109" s="446">
        <v>39</v>
      </c>
      <c r="B109" s="288" t="s">
        <v>189</v>
      </c>
      <c r="C109" s="286" t="s">
        <v>202</v>
      </c>
      <c r="D109" s="278">
        <v>24</v>
      </c>
      <c r="E109" s="279">
        <v>4</v>
      </c>
      <c r="F109" s="280" t="s">
        <v>239</v>
      </c>
      <c r="G109" s="280"/>
      <c r="H109" s="273">
        <f t="shared" si="28"/>
        <v>24</v>
      </c>
      <c r="I109" s="281">
        <v>8</v>
      </c>
      <c r="J109" s="282">
        <v>16</v>
      </c>
      <c r="K109" s="282"/>
      <c r="L109" s="282"/>
      <c r="M109" s="282"/>
      <c r="N109" s="282"/>
      <c r="O109" s="282"/>
      <c r="P109" s="281"/>
      <c r="Q109" s="283"/>
      <c r="R109" s="281"/>
      <c r="S109" s="283"/>
      <c r="T109" s="281"/>
      <c r="U109" s="283"/>
      <c r="V109" s="281">
        <v>8</v>
      </c>
      <c r="W109" s="283">
        <v>16</v>
      </c>
      <c r="X109" s="281"/>
      <c r="Y109" s="283"/>
      <c r="Z109" s="281"/>
      <c r="AA109" s="283"/>
      <c r="AB109" s="279">
        <v>4</v>
      </c>
      <c r="AC109" s="146">
        <v>1.2</v>
      </c>
      <c r="AD109" s="285"/>
      <c r="AE109" s="277">
        <v>4</v>
      </c>
      <c r="AF109" s="447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</row>
    <row r="110" spans="1:52" s="124" customFormat="1" ht="16.5" customHeight="1" thickTop="1" thickBot="1" x14ac:dyDescent="0.3">
      <c r="A110" s="446">
        <v>40</v>
      </c>
      <c r="B110" s="288" t="s">
        <v>190</v>
      </c>
      <c r="C110" s="286" t="s">
        <v>203</v>
      </c>
      <c r="D110" s="278">
        <v>16</v>
      </c>
      <c r="E110" s="279">
        <v>2</v>
      </c>
      <c r="F110" s="280" t="s">
        <v>240</v>
      </c>
      <c r="G110" s="280"/>
      <c r="H110" s="273">
        <f t="shared" si="28"/>
        <v>16</v>
      </c>
      <c r="I110" s="281"/>
      <c r="J110" s="282"/>
      <c r="K110" s="282">
        <v>16</v>
      </c>
      <c r="L110" s="282"/>
      <c r="M110" s="282"/>
      <c r="N110" s="282"/>
      <c r="O110" s="282"/>
      <c r="P110" s="281"/>
      <c r="Q110" s="283"/>
      <c r="R110" s="281"/>
      <c r="S110" s="283"/>
      <c r="T110" s="281"/>
      <c r="U110" s="283"/>
      <c r="V110" s="281"/>
      <c r="W110" s="283"/>
      <c r="X110" s="281"/>
      <c r="Y110" s="283"/>
      <c r="Z110" s="281"/>
      <c r="AA110" s="283">
        <v>16</v>
      </c>
      <c r="AB110" s="279">
        <v>2</v>
      </c>
      <c r="AC110" s="146">
        <v>0.8</v>
      </c>
      <c r="AD110" s="285"/>
      <c r="AE110" s="277"/>
      <c r="AF110" s="447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</row>
    <row r="111" spans="1:52" s="124" customFormat="1" ht="16.5" customHeight="1" thickTop="1" thickBot="1" x14ac:dyDescent="0.3">
      <c r="A111" s="446">
        <v>41</v>
      </c>
      <c r="B111" s="288" t="s">
        <v>178</v>
      </c>
      <c r="C111" s="286" t="s">
        <v>204</v>
      </c>
      <c r="D111" s="278">
        <v>24</v>
      </c>
      <c r="E111" s="279">
        <v>4</v>
      </c>
      <c r="F111" s="280" t="s">
        <v>241</v>
      </c>
      <c r="G111" s="280"/>
      <c r="H111" s="273">
        <f t="shared" si="28"/>
        <v>24</v>
      </c>
      <c r="I111" s="281">
        <v>16</v>
      </c>
      <c r="J111" s="282">
        <v>8</v>
      </c>
      <c r="K111" s="282"/>
      <c r="L111" s="282"/>
      <c r="M111" s="282"/>
      <c r="N111" s="282"/>
      <c r="O111" s="282"/>
      <c r="P111" s="281"/>
      <c r="Q111" s="283"/>
      <c r="R111" s="281"/>
      <c r="S111" s="283"/>
      <c r="T111" s="281"/>
      <c r="U111" s="283"/>
      <c r="V111" s="281"/>
      <c r="W111" s="283"/>
      <c r="X111" s="281">
        <v>16</v>
      </c>
      <c r="Y111" s="283">
        <v>8</v>
      </c>
      <c r="Z111" s="281"/>
      <c r="AA111" s="283"/>
      <c r="AB111" s="279">
        <v>4</v>
      </c>
      <c r="AC111" s="146">
        <v>1.2</v>
      </c>
      <c r="AD111" s="285"/>
      <c r="AE111" s="277">
        <v>2</v>
      </c>
      <c r="AF111" s="447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</row>
    <row r="112" spans="1:52" s="124" customFormat="1" ht="16.5" customHeight="1" thickTop="1" thickBot="1" x14ac:dyDescent="0.3">
      <c r="A112" s="552" t="s">
        <v>17</v>
      </c>
      <c r="B112" s="553"/>
      <c r="C112" s="289"/>
      <c r="D112" s="290">
        <f>SUM(D104:D111)</f>
        <v>152</v>
      </c>
      <c r="E112" s="290">
        <f t="shared" ref="E112:AF112" si="29">SUM(E104:E111)</f>
        <v>23</v>
      </c>
      <c r="F112" s="291"/>
      <c r="G112" s="291"/>
      <c r="H112" s="292">
        <f>SUM(H104:H111)</f>
        <v>152</v>
      </c>
      <c r="I112" s="293">
        <f t="shared" ref="I112:AA112" si="30">SUM(I104:I111)</f>
        <v>56</v>
      </c>
      <c r="J112" s="294">
        <f t="shared" si="30"/>
        <v>64</v>
      </c>
      <c r="K112" s="294">
        <f t="shared" si="30"/>
        <v>32</v>
      </c>
      <c r="L112" s="294">
        <f t="shared" si="30"/>
        <v>0</v>
      </c>
      <c r="M112" s="294">
        <f t="shared" si="30"/>
        <v>0</v>
      </c>
      <c r="N112" s="294">
        <f t="shared" si="30"/>
        <v>0</v>
      </c>
      <c r="O112" s="294">
        <f t="shared" si="30"/>
        <v>0</v>
      </c>
      <c r="P112" s="293">
        <f t="shared" si="30"/>
        <v>0</v>
      </c>
      <c r="Q112" s="295">
        <f>SUM(Q104:Q111)</f>
        <v>0</v>
      </c>
      <c r="R112" s="293">
        <f t="shared" si="30"/>
        <v>0</v>
      </c>
      <c r="S112" s="295">
        <f t="shared" si="30"/>
        <v>0</v>
      </c>
      <c r="T112" s="293">
        <f t="shared" si="30"/>
        <v>16</v>
      </c>
      <c r="U112" s="295">
        <f t="shared" si="30"/>
        <v>32</v>
      </c>
      <c r="V112" s="293">
        <f t="shared" si="30"/>
        <v>8</v>
      </c>
      <c r="W112" s="295">
        <f t="shared" si="30"/>
        <v>32</v>
      </c>
      <c r="X112" s="293">
        <f t="shared" si="30"/>
        <v>24</v>
      </c>
      <c r="Y112" s="295">
        <f t="shared" si="30"/>
        <v>24</v>
      </c>
      <c r="Z112" s="293">
        <f t="shared" si="30"/>
        <v>0</v>
      </c>
      <c r="AA112" s="295">
        <f t="shared" si="30"/>
        <v>16</v>
      </c>
      <c r="AB112" s="296">
        <f t="shared" si="29"/>
        <v>23</v>
      </c>
      <c r="AC112" s="297">
        <f t="shared" si="29"/>
        <v>7.7</v>
      </c>
      <c r="AD112" s="296">
        <f t="shared" si="29"/>
        <v>0</v>
      </c>
      <c r="AE112" s="296">
        <f t="shared" si="29"/>
        <v>22</v>
      </c>
      <c r="AF112" s="448">
        <f t="shared" si="29"/>
        <v>0</v>
      </c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</row>
    <row r="113" spans="1:52" s="124" customFormat="1" ht="16.5" customHeight="1" thickTop="1" thickBot="1" x14ac:dyDescent="0.3">
      <c r="A113" s="554" t="s">
        <v>194</v>
      </c>
      <c r="B113" s="555"/>
      <c r="C113" s="555"/>
      <c r="D113" s="555"/>
      <c r="E113" s="555"/>
      <c r="F113" s="555"/>
      <c r="G113" s="555"/>
      <c r="H113" s="555"/>
      <c r="I113" s="555"/>
      <c r="J113" s="555"/>
      <c r="K113" s="555"/>
      <c r="L113" s="555"/>
      <c r="M113" s="555"/>
      <c r="N113" s="555"/>
      <c r="O113" s="555"/>
      <c r="P113" s="555"/>
      <c r="Q113" s="555"/>
      <c r="R113" s="555"/>
      <c r="S113" s="555"/>
      <c r="T113" s="555"/>
      <c r="U113" s="555"/>
      <c r="V113" s="555"/>
      <c r="W113" s="555"/>
      <c r="X113" s="555"/>
      <c r="Y113" s="555"/>
      <c r="Z113" s="555"/>
      <c r="AA113" s="555"/>
      <c r="AB113" s="555"/>
      <c r="AC113" s="555"/>
      <c r="AD113" s="555"/>
      <c r="AE113" s="555"/>
      <c r="AF113" s="556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</row>
    <row r="114" spans="1:52" s="124" customFormat="1" ht="16.5" customHeight="1" thickTop="1" thickBot="1" x14ac:dyDescent="0.3">
      <c r="A114" s="449">
        <v>42</v>
      </c>
      <c r="B114" s="299" t="s">
        <v>179</v>
      </c>
      <c r="C114" s="262" t="s">
        <v>205</v>
      </c>
      <c r="D114" s="278">
        <v>24</v>
      </c>
      <c r="E114" s="279">
        <v>4</v>
      </c>
      <c r="F114" s="280"/>
      <c r="G114" s="280" t="s">
        <v>237</v>
      </c>
      <c r="H114" s="273">
        <f>SUM(I114:O114)</f>
        <v>24</v>
      </c>
      <c r="I114" s="281">
        <v>8</v>
      </c>
      <c r="J114" s="282">
        <v>16</v>
      </c>
      <c r="K114" s="282"/>
      <c r="L114" s="282"/>
      <c r="M114" s="282"/>
      <c r="N114" s="282"/>
      <c r="O114" s="282"/>
      <c r="P114" s="281"/>
      <c r="Q114" s="283"/>
      <c r="R114" s="281"/>
      <c r="S114" s="283"/>
      <c r="T114" s="281">
        <v>8</v>
      </c>
      <c r="U114" s="283">
        <v>16</v>
      </c>
      <c r="V114" s="281"/>
      <c r="W114" s="283"/>
      <c r="X114" s="281"/>
      <c r="Y114" s="283"/>
      <c r="Z114" s="281"/>
      <c r="AA114" s="283"/>
      <c r="AB114" s="279">
        <v>4</v>
      </c>
      <c r="AC114" s="284">
        <v>1.2</v>
      </c>
      <c r="AD114" s="285"/>
      <c r="AE114" s="277">
        <v>4</v>
      </c>
      <c r="AF114" s="447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</row>
    <row r="115" spans="1:52" s="124" customFormat="1" ht="16.5" customHeight="1" thickTop="1" thickBot="1" x14ac:dyDescent="0.3">
      <c r="A115" s="446">
        <v>43</v>
      </c>
      <c r="B115" s="299" t="s">
        <v>191</v>
      </c>
      <c r="C115" s="300" t="s">
        <v>206</v>
      </c>
      <c r="D115" s="278">
        <v>16</v>
      </c>
      <c r="E115" s="301">
        <v>2</v>
      </c>
      <c r="F115" s="302" t="s">
        <v>239</v>
      </c>
      <c r="G115" s="302"/>
      <c r="H115" s="273">
        <f>SUM(I115:O115)</f>
        <v>16</v>
      </c>
      <c r="I115" s="303">
        <v>8</v>
      </c>
      <c r="J115" s="304">
        <v>8</v>
      </c>
      <c r="K115" s="304"/>
      <c r="L115" s="304"/>
      <c r="M115" s="304"/>
      <c r="N115" s="304"/>
      <c r="O115" s="304"/>
      <c r="P115" s="303"/>
      <c r="Q115" s="305"/>
      <c r="R115" s="303"/>
      <c r="S115" s="305"/>
      <c r="T115" s="303"/>
      <c r="U115" s="305"/>
      <c r="V115" s="303">
        <v>8</v>
      </c>
      <c r="W115" s="305">
        <v>8</v>
      </c>
      <c r="X115" s="303"/>
      <c r="Y115" s="305"/>
      <c r="Z115" s="303"/>
      <c r="AA115" s="305"/>
      <c r="AB115" s="301">
        <v>2</v>
      </c>
      <c r="AC115" s="284">
        <v>0.8</v>
      </c>
      <c r="AD115" s="285"/>
      <c r="AE115" s="298">
        <v>4</v>
      </c>
      <c r="AF115" s="447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</row>
    <row r="116" spans="1:52" s="124" customFormat="1" ht="16.5" customHeight="1" thickTop="1" thickBot="1" x14ac:dyDescent="0.3">
      <c r="A116" s="449">
        <v>44</v>
      </c>
      <c r="B116" s="288" t="s">
        <v>192</v>
      </c>
      <c r="C116" s="264" t="s">
        <v>207</v>
      </c>
      <c r="D116" s="306">
        <v>16</v>
      </c>
      <c r="E116" s="279">
        <v>2</v>
      </c>
      <c r="F116" s="280"/>
      <c r="G116" s="280" t="s">
        <v>241</v>
      </c>
      <c r="H116" s="273">
        <f>SUM(I116:O116)</f>
        <v>16</v>
      </c>
      <c r="I116" s="281"/>
      <c r="J116" s="282"/>
      <c r="K116" s="282">
        <v>16</v>
      </c>
      <c r="L116" s="282"/>
      <c r="M116" s="282"/>
      <c r="N116" s="282"/>
      <c r="O116" s="282"/>
      <c r="P116" s="281"/>
      <c r="Q116" s="283"/>
      <c r="R116" s="281"/>
      <c r="S116" s="283"/>
      <c r="T116" s="281"/>
      <c r="U116" s="283"/>
      <c r="V116" s="281"/>
      <c r="W116" s="283"/>
      <c r="X116" s="281"/>
      <c r="Y116" s="283">
        <v>16</v>
      </c>
      <c r="Z116" s="281"/>
      <c r="AA116" s="283"/>
      <c r="AB116" s="279">
        <v>2</v>
      </c>
      <c r="AC116" s="284">
        <v>0.8</v>
      </c>
      <c r="AD116" s="145"/>
      <c r="AE116" s="277">
        <v>4</v>
      </c>
      <c r="AF116" s="427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</row>
    <row r="117" spans="1:52" s="124" customFormat="1" ht="16.5" customHeight="1" thickTop="1" thickBot="1" x14ac:dyDescent="0.3">
      <c r="A117" s="446">
        <v>45</v>
      </c>
      <c r="B117" s="288" t="s">
        <v>180</v>
      </c>
      <c r="C117" s="286" t="s">
        <v>208</v>
      </c>
      <c r="D117" s="278">
        <v>16</v>
      </c>
      <c r="E117" s="279">
        <v>2</v>
      </c>
      <c r="F117" s="280" t="s">
        <v>239</v>
      </c>
      <c r="G117" s="280"/>
      <c r="H117" s="273">
        <f>SUM(I117:O117)</f>
        <v>16</v>
      </c>
      <c r="I117" s="281">
        <v>8</v>
      </c>
      <c r="J117" s="282">
        <v>8</v>
      </c>
      <c r="K117" s="282"/>
      <c r="L117" s="282"/>
      <c r="M117" s="282"/>
      <c r="N117" s="282"/>
      <c r="O117" s="282"/>
      <c r="P117" s="281"/>
      <c r="Q117" s="283"/>
      <c r="R117" s="281"/>
      <c r="S117" s="283"/>
      <c r="T117" s="281"/>
      <c r="U117" s="283"/>
      <c r="V117" s="281">
        <v>8</v>
      </c>
      <c r="W117" s="283">
        <v>8</v>
      </c>
      <c r="X117" s="281"/>
      <c r="Y117" s="283"/>
      <c r="Z117" s="281"/>
      <c r="AA117" s="283"/>
      <c r="AB117" s="279">
        <v>2</v>
      </c>
      <c r="AC117" s="284">
        <v>0.8</v>
      </c>
      <c r="AD117" s="285"/>
      <c r="AE117" s="277">
        <v>4</v>
      </c>
      <c r="AF117" s="447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</row>
    <row r="118" spans="1:52" s="124" customFormat="1" ht="16.5" customHeight="1" thickTop="1" thickBot="1" x14ac:dyDescent="0.3">
      <c r="A118" s="449">
        <v>46</v>
      </c>
      <c r="B118" s="307" t="s">
        <v>193</v>
      </c>
      <c r="C118" s="308" t="s">
        <v>209</v>
      </c>
      <c r="D118" s="278">
        <v>24</v>
      </c>
      <c r="E118" s="301">
        <v>4</v>
      </c>
      <c r="F118" s="309" t="s">
        <v>241</v>
      </c>
      <c r="G118" s="309"/>
      <c r="H118" s="273">
        <f>SUM(I118:O118)</f>
        <v>24</v>
      </c>
      <c r="I118" s="310">
        <v>8</v>
      </c>
      <c r="J118" s="311">
        <v>16</v>
      </c>
      <c r="K118" s="311"/>
      <c r="L118" s="311"/>
      <c r="M118" s="311"/>
      <c r="N118" s="311"/>
      <c r="O118" s="311"/>
      <c r="P118" s="310"/>
      <c r="Q118" s="312"/>
      <c r="R118" s="310"/>
      <c r="S118" s="312"/>
      <c r="T118" s="310"/>
      <c r="U118" s="312"/>
      <c r="V118" s="310"/>
      <c r="W118" s="312"/>
      <c r="X118" s="310">
        <v>8</v>
      </c>
      <c r="Y118" s="312">
        <v>16</v>
      </c>
      <c r="Z118" s="310"/>
      <c r="AA118" s="312"/>
      <c r="AB118" s="301">
        <v>4</v>
      </c>
      <c r="AC118" s="284">
        <v>1.2</v>
      </c>
      <c r="AD118" s="285"/>
      <c r="AE118" s="298">
        <v>4</v>
      </c>
      <c r="AF118" s="447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</row>
    <row r="119" spans="1:52" s="124" customFormat="1" ht="16.5" customHeight="1" thickTop="1" thickBot="1" x14ac:dyDescent="0.3">
      <c r="A119" s="557" t="s">
        <v>17</v>
      </c>
      <c r="B119" s="558"/>
      <c r="C119" s="313"/>
      <c r="D119" s="314">
        <f t="shared" ref="D119:AF119" si="31">SUM(D114:D118)</f>
        <v>96</v>
      </c>
      <c r="E119" s="315">
        <f t="shared" si="31"/>
        <v>14</v>
      </c>
      <c r="F119" s="315"/>
      <c r="G119" s="315"/>
      <c r="H119" s="290">
        <f>SUM(H114:H118)</f>
        <v>96</v>
      </c>
      <c r="I119" s="290">
        <f>SUM(I114:I118)</f>
        <v>32</v>
      </c>
      <c r="J119" s="290">
        <f t="shared" ref="J119:AA119" si="32">SUM(J114:J118)</f>
        <v>48</v>
      </c>
      <c r="K119" s="290">
        <f t="shared" si="32"/>
        <v>16</v>
      </c>
      <c r="L119" s="290">
        <f t="shared" si="32"/>
        <v>0</v>
      </c>
      <c r="M119" s="290">
        <f t="shared" si="32"/>
        <v>0</v>
      </c>
      <c r="N119" s="290">
        <f t="shared" si="32"/>
        <v>0</v>
      </c>
      <c r="O119" s="290">
        <f t="shared" si="32"/>
        <v>0</v>
      </c>
      <c r="P119" s="290">
        <f t="shared" si="32"/>
        <v>0</v>
      </c>
      <c r="Q119" s="290">
        <f t="shared" si="32"/>
        <v>0</v>
      </c>
      <c r="R119" s="290">
        <f t="shared" si="32"/>
        <v>0</v>
      </c>
      <c r="S119" s="290">
        <f t="shared" si="32"/>
        <v>0</v>
      </c>
      <c r="T119" s="290">
        <f t="shared" si="32"/>
        <v>8</v>
      </c>
      <c r="U119" s="290">
        <f t="shared" si="32"/>
        <v>16</v>
      </c>
      <c r="V119" s="290">
        <f t="shared" si="32"/>
        <v>16</v>
      </c>
      <c r="W119" s="290">
        <f t="shared" si="32"/>
        <v>16</v>
      </c>
      <c r="X119" s="290">
        <f t="shared" si="32"/>
        <v>8</v>
      </c>
      <c r="Y119" s="290">
        <f t="shared" si="32"/>
        <v>32</v>
      </c>
      <c r="Z119" s="290">
        <f t="shared" si="32"/>
        <v>0</v>
      </c>
      <c r="AA119" s="290">
        <f t="shared" si="32"/>
        <v>0</v>
      </c>
      <c r="AB119" s="315">
        <f t="shared" si="31"/>
        <v>14</v>
      </c>
      <c r="AC119" s="316">
        <f t="shared" si="31"/>
        <v>4.8</v>
      </c>
      <c r="AD119" s="315">
        <f t="shared" si="31"/>
        <v>0</v>
      </c>
      <c r="AE119" s="315">
        <f t="shared" si="31"/>
        <v>20</v>
      </c>
      <c r="AF119" s="450">
        <f t="shared" si="31"/>
        <v>0</v>
      </c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</row>
    <row r="120" spans="1:52" s="124" customFormat="1" ht="16.5" customHeight="1" thickTop="1" thickBot="1" x14ac:dyDescent="0.3">
      <c r="A120" s="554" t="s">
        <v>195</v>
      </c>
      <c r="B120" s="555"/>
      <c r="C120" s="555"/>
      <c r="D120" s="555"/>
      <c r="E120" s="555"/>
      <c r="F120" s="555"/>
      <c r="G120" s="555"/>
      <c r="H120" s="555"/>
      <c r="I120" s="555"/>
      <c r="J120" s="555"/>
      <c r="K120" s="555"/>
      <c r="L120" s="555"/>
      <c r="M120" s="555"/>
      <c r="N120" s="555"/>
      <c r="O120" s="555"/>
      <c r="P120" s="555"/>
      <c r="Q120" s="555"/>
      <c r="R120" s="555"/>
      <c r="S120" s="555"/>
      <c r="T120" s="555"/>
      <c r="U120" s="555"/>
      <c r="V120" s="555"/>
      <c r="W120" s="555"/>
      <c r="X120" s="555"/>
      <c r="Y120" s="555"/>
      <c r="Z120" s="555"/>
      <c r="AA120" s="555"/>
      <c r="AB120" s="555"/>
      <c r="AC120" s="555"/>
      <c r="AD120" s="555"/>
      <c r="AE120" s="555"/>
      <c r="AF120" s="556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</row>
    <row r="121" spans="1:52" s="124" customFormat="1" ht="16.5" customHeight="1" thickTop="1" thickBot="1" x14ac:dyDescent="0.3">
      <c r="A121" s="449">
        <v>47</v>
      </c>
      <c r="B121" s="299" t="s">
        <v>197</v>
      </c>
      <c r="C121" s="300" t="s">
        <v>210</v>
      </c>
      <c r="D121" s="306">
        <v>16</v>
      </c>
      <c r="E121" s="301">
        <v>2</v>
      </c>
      <c r="F121" s="309" t="s">
        <v>239</v>
      </c>
      <c r="G121" s="309"/>
      <c r="H121" s="133">
        <f>SUM(I121:O121)</f>
        <v>16</v>
      </c>
      <c r="I121" s="310">
        <v>8</v>
      </c>
      <c r="J121" s="311">
        <v>8</v>
      </c>
      <c r="K121" s="311"/>
      <c r="L121" s="311"/>
      <c r="M121" s="311"/>
      <c r="N121" s="311"/>
      <c r="O121" s="311"/>
      <c r="P121" s="310"/>
      <c r="Q121" s="312"/>
      <c r="R121" s="310"/>
      <c r="S121" s="312"/>
      <c r="T121" s="310"/>
      <c r="U121" s="312"/>
      <c r="V121" s="310">
        <v>8</v>
      </c>
      <c r="W121" s="312">
        <v>8</v>
      </c>
      <c r="X121" s="310"/>
      <c r="Y121" s="312"/>
      <c r="Z121" s="310"/>
      <c r="AA121" s="312"/>
      <c r="AB121" s="301">
        <v>2</v>
      </c>
      <c r="AC121" s="146">
        <v>0.8</v>
      </c>
      <c r="AD121" s="145"/>
      <c r="AE121" s="301">
        <v>2</v>
      </c>
      <c r="AF121" s="427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</row>
    <row r="122" spans="1:52" s="124" customFormat="1" ht="16.5" customHeight="1" thickTop="1" thickBot="1" x14ac:dyDescent="0.3">
      <c r="A122" s="446">
        <v>48</v>
      </c>
      <c r="B122" s="489" t="s">
        <v>181</v>
      </c>
      <c r="C122" s="300" t="s">
        <v>211</v>
      </c>
      <c r="D122" s="278">
        <v>24</v>
      </c>
      <c r="E122" s="279">
        <v>4</v>
      </c>
      <c r="F122" s="317"/>
      <c r="G122" s="317" t="s">
        <v>239</v>
      </c>
      <c r="H122" s="133">
        <f>SUM(I122:O122)</f>
        <v>24</v>
      </c>
      <c r="I122" s="318">
        <v>8</v>
      </c>
      <c r="J122" s="319">
        <v>16</v>
      </c>
      <c r="K122" s="319"/>
      <c r="L122" s="319"/>
      <c r="M122" s="319"/>
      <c r="N122" s="319"/>
      <c r="O122" s="319"/>
      <c r="P122" s="318"/>
      <c r="Q122" s="320"/>
      <c r="R122" s="318"/>
      <c r="S122" s="320"/>
      <c r="T122" s="318"/>
      <c r="U122" s="320"/>
      <c r="V122" s="318">
        <v>8</v>
      </c>
      <c r="W122" s="320">
        <v>16</v>
      </c>
      <c r="X122" s="318"/>
      <c r="Y122" s="320"/>
      <c r="Z122" s="318"/>
      <c r="AA122" s="320"/>
      <c r="AB122" s="279">
        <v>4</v>
      </c>
      <c r="AC122" s="146">
        <v>1.2</v>
      </c>
      <c r="AD122" s="285"/>
      <c r="AE122" s="279">
        <v>2</v>
      </c>
      <c r="AF122" s="447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</row>
    <row r="123" spans="1:52" s="124" customFormat="1" ht="16.5" customHeight="1" thickTop="1" thickBot="1" x14ac:dyDescent="0.3">
      <c r="A123" s="487">
        <v>49</v>
      </c>
      <c r="B123" s="490" t="s">
        <v>182</v>
      </c>
      <c r="C123" s="488" t="s">
        <v>212</v>
      </c>
      <c r="D123" s="278">
        <v>16</v>
      </c>
      <c r="E123" s="279">
        <v>2</v>
      </c>
      <c r="F123" s="309"/>
      <c r="G123" s="309" t="s">
        <v>240</v>
      </c>
      <c r="H123" s="133">
        <f>SUM(I123:O123)</f>
        <v>16</v>
      </c>
      <c r="I123" s="310"/>
      <c r="J123" s="311"/>
      <c r="K123" s="311">
        <v>16</v>
      </c>
      <c r="L123" s="311"/>
      <c r="M123" s="311"/>
      <c r="N123" s="311"/>
      <c r="O123" s="311"/>
      <c r="P123" s="310"/>
      <c r="Q123" s="312"/>
      <c r="R123" s="310"/>
      <c r="S123" s="312"/>
      <c r="T123" s="310"/>
      <c r="U123" s="312"/>
      <c r="V123" s="310"/>
      <c r="W123" s="312"/>
      <c r="X123" s="310"/>
      <c r="Y123" s="312"/>
      <c r="Z123" s="310"/>
      <c r="AA123" s="312">
        <v>16</v>
      </c>
      <c r="AB123" s="279">
        <v>2</v>
      </c>
      <c r="AC123" s="146">
        <v>0.8</v>
      </c>
      <c r="AD123" s="285"/>
      <c r="AE123" s="279">
        <v>2</v>
      </c>
      <c r="AF123" s="447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</row>
    <row r="124" spans="1:52" s="124" customFormat="1" ht="16.5" customHeight="1" thickTop="1" thickBot="1" x14ac:dyDescent="0.3">
      <c r="A124" s="446">
        <v>50</v>
      </c>
      <c r="B124" s="299" t="s">
        <v>196</v>
      </c>
      <c r="C124" s="286" t="s">
        <v>213</v>
      </c>
      <c r="D124" s="278">
        <v>16</v>
      </c>
      <c r="E124" s="301">
        <v>2</v>
      </c>
      <c r="F124" s="317"/>
      <c r="G124" s="317" t="s">
        <v>240</v>
      </c>
      <c r="H124" s="133">
        <f>SUM(I124:O124)</f>
        <v>16</v>
      </c>
      <c r="I124" s="318"/>
      <c r="J124" s="319"/>
      <c r="K124" s="319">
        <v>16</v>
      </c>
      <c r="L124" s="319"/>
      <c r="M124" s="319"/>
      <c r="N124" s="319"/>
      <c r="O124" s="319"/>
      <c r="P124" s="318"/>
      <c r="Q124" s="320"/>
      <c r="R124" s="318"/>
      <c r="S124" s="320"/>
      <c r="T124" s="318"/>
      <c r="U124" s="320"/>
      <c r="V124" s="318"/>
      <c r="W124" s="320"/>
      <c r="X124" s="318"/>
      <c r="Y124" s="320"/>
      <c r="Z124" s="318"/>
      <c r="AA124" s="320">
        <v>16</v>
      </c>
      <c r="AB124" s="301">
        <v>2</v>
      </c>
      <c r="AC124" s="146">
        <v>0.8</v>
      </c>
      <c r="AD124" s="285"/>
      <c r="AE124" s="301">
        <v>2</v>
      </c>
      <c r="AF124" s="447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</row>
    <row r="125" spans="1:52" s="124" customFormat="1" ht="16.5" customHeight="1" thickTop="1" thickBot="1" x14ac:dyDescent="0.3">
      <c r="A125" s="446">
        <v>51</v>
      </c>
      <c r="B125" s="321" t="s">
        <v>183</v>
      </c>
      <c r="C125" s="322" t="s">
        <v>214</v>
      </c>
      <c r="D125" s="278">
        <v>16</v>
      </c>
      <c r="E125" s="279">
        <v>2</v>
      </c>
      <c r="F125" s="317"/>
      <c r="G125" s="317" t="s">
        <v>240</v>
      </c>
      <c r="H125" s="133">
        <f>SUM(I125:O125)</f>
        <v>16</v>
      </c>
      <c r="I125" s="318">
        <v>8</v>
      </c>
      <c r="J125" s="319">
        <v>8</v>
      </c>
      <c r="K125" s="319"/>
      <c r="L125" s="319"/>
      <c r="M125" s="319"/>
      <c r="N125" s="319"/>
      <c r="O125" s="319"/>
      <c r="P125" s="318"/>
      <c r="Q125" s="320"/>
      <c r="R125" s="318"/>
      <c r="S125" s="320"/>
      <c r="T125" s="318"/>
      <c r="U125" s="320"/>
      <c r="V125" s="318"/>
      <c r="W125" s="320"/>
      <c r="X125" s="318"/>
      <c r="Y125" s="320"/>
      <c r="Z125" s="318">
        <v>8</v>
      </c>
      <c r="AA125" s="320">
        <v>8</v>
      </c>
      <c r="AB125" s="279">
        <v>2</v>
      </c>
      <c r="AC125" s="146">
        <v>0.8</v>
      </c>
      <c r="AD125" s="285"/>
      <c r="AE125" s="279">
        <v>2</v>
      </c>
      <c r="AF125" s="447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</row>
    <row r="126" spans="1:52" s="124" customFormat="1" ht="16.5" customHeight="1" thickTop="1" thickBot="1" x14ac:dyDescent="0.3">
      <c r="A126" s="557" t="s">
        <v>17</v>
      </c>
      <c r="B126" s="558"/>
      <c r="C126" s="313"/>
      <c r="D126" s="314">
        <f t="shared" ref="D126:AF126" si="33">SUM(D121:D125)</f>
        <v>88</v>
      </c>
      <c r="E126" s="315">
        <f t="shared" si="33"/>
        <v>12</v>
      </c>
      <c r="F126" s="315"/>
      <c r="G126" s="315"/>
      <c r="H126" s="315">
        <f>SUM(H121:H125)</f>
        <v>88</v>
      </c>
      <c r="I126" s="315">
        <f>SUM(I121:I125)</f>
        <v>24</v>
      </c>
      <c r="J126" s="315">
        <f t="shared" ref="J126:AA126" si="34">SUM(J121:J125)</f>
        <v>32</v>
      </c>
      <c r="K126" s="315">
        <f t="shared" si="34"/>
        <v>32</v>
      </c>
      <c r="L126" s="315">
        <f t="shared" si="34"/>
        <v>0</v>
      </c>
      <c r="M126" s="315">
        <f t="shared" si="34"/>
        <v>0</v>
      </c>
      <c r="N126" s="315">
        <f t="shared" si="34"/>
        <v>0</v>
      </c>
      <c r="O126" s="315">
        <f t="shared" si="34"/>
        <v>0</v>
      </c>
      <c r="P126" s="315">
        <f t="shared" si="34"/>
        <v>0</v>
      </c>
      <c r="Q126" s="315">
        <f t="shared" si="34"/>
        <v>0</v>
      </c>
      <c r="R126" s="315">
        <f>SUM(R121:R125)</f>
        <v>0</v>
      </c>
      <c r="S126" s="315">
        <f t="shared" si="34"/>
        <v>0</v>
      </c>
      <c r="T126" s="315">
        <f t="shared" si="34"/>
        <v>0</v>
      </c>
      <c r="U126" s="315">
        <f t="shared" si="34"/>
        <v>0</v>
      </c>
      <c r="V126" s="315">
        <f t="shared" si="34"/>
        <v>16</v>
      </c>
      <c r="W126" s="315">
        <f t="shared" si="34"/>
        <v>24</v>
      </c>
      <c r="X126" s="315">
        <f t="shared" si="34"/>
        <v>0</v>
      </c>
      <c r="Y126" s="315">
        <f t="shared" si="34"/>
        <v>0</v>
      </c>
      <c r="Z126" s="315">
        <f t="shared" si="34"/>
        <v>8</v>
      </c>
      <c r="AA126" s="315">
        <f t="shared" si="34"/>
        <v>40</v>
      </c>
      <c r="AB126" s="315">
        <f t="shared" si="33"/>
        <v>12</v>
      </c>
      <c r="AC126" s="316">
        <f t="shared" si="33"/>
        <v>4.3999999999999995</v>
      </c>
      <c r="AD126" s="315">
        <f t="shared" si="33"/>
        <v>0</v>
      </c>
      <c r="AE126" s="315">
        <f t="shared" si="33"/>
        <v>10</v>
      </c>
      <c r="AF126" s="450">
        <f t="shared" si="33"/>
        <v>0</v>
      </c>
      <c r="AG126" s="193"/>
      <c r="AH126" s="193"/>
      <c r="AI126" s="193"/>
      <c r="AJ126" s="193"/>
      <c r="AK126" s="193"/>
      <c r="AL126" s="193"/>
      <c r="AM126" s="193"/>
      <c r="AN126" s="193"/>
      <c r="AO126" s="193"/>
      <c r="AP126" s="193"/>
      <c r="AQ126" s="193"/>
      <c r="AR126" s="193"/>
      <c r="AS126" s="193"/>
      <c r="AT126" s="193"/>
      <c r="AU126" s="193"/>
      <c r="AV126" s="193"/>
      <c r="AW126" s="193"/>
      <c r="AX126" s="193"/>
      <c r="AY126" s="193"/>
      <c r="AZ126" s="193"/>
    </row>
    <row r="127" spans="1:52" s="124" customFormat="1" ht="16.5" customHeight="1" thickTop="1" thickBot="1" x14ac:dyDescent="0.3">
      <c r="A127" s="543" t="s">
        <v>155</v>
      </c>
      <c r="B127" s="544"/>
      <c r="C127" s="544"/>
      <c r="D127" s="544"/>
      <c r="E127" s="544"/>
      <c r="F127" s="544"/>
      <c r="G127" s="544"/>
      <c r="H127" s="544"/>
      <c r="I127" s="544"/>
      <c r="J127" s="544"/>
      <c r="K127" s="544"/>
      <c r="L127" s="544"/>
      <c r="M127" s="544"/>
      <c r="N127" s="544"/>
      <c r="O127" s="544"/>
      <c r="P127" s="544"/>
      <c r="Q127" s="544"/>
      <c r="R127" s="544"/>
      <c r="S127" s="544"/>
      <c r="T127" s="544"/>
      <c r="U127" s="544"/>
      <c r="V127" s="544"/>
      <c r="W127" s="544"/>
      <c r="X127" s="544"/>
      <c r="Y127" s="544"/>
      <c r="Z127" s="544"/>
      <c r="AA127" s="544"/>
      <c r="AB127" s="544"/>
      <c r="AC127" s="544"/>
      <c r="AD127" s="544"/>
      <c r="AE127" s="544"/>
      <c r="AF127" s="545"/>
      <c r="AG127" s="129"/>
      <c r="AH127" s="129"/>
      <c r="AI127" s="129"/>
      <c r="AJ127" s="129"/>
      <c r="AK127" s="129"/>
      <c r="AL127" s="129"/>
      <c r="AM127" s="129"/>
      <c r="AN127" s="129"/>
      <c r="AO127" s="129"/>
      <c r="AP127" s="129"/>
      <c r="AQ127" s="129"/>
      <c r="AR127" s="129"/>
      <c r="AS127" s="129"/>
      <c r="AT127" s="129"/>
      <c r="AU127" s="129"/>
      <c r="AV127" s="129"/>
      <c r="AW127" s="129"/>
      <c r="AX127" s="129"/>
      <c r="AY127" s="129"/>
      <c r="AZ127" s="129"/>
    </row>
    <row r="128" spans="1:52" s="124" customFormat="1" ht="16.5" customHeight="1" thickBot="1" x14ac:dyDescent="0.3">
      <c r="A128" s="393">
        <v>51</v>
      </c>
      <c r="B128" s="397" t="s">
        <v>156</v>
      </c>
      <c r="C128" s="398" t="s">
        <v>274</v>
      </c>
      <c r="D128" s="399">
        <v>16</v>
      </c>
      <c r="E128" s="400">
        <v>3</v>
      </c>
      <c r="F128" s="401"/>
      <c r="G128" s="402" t="s">
        <v>239</v>
      </c>
      <c r="H128" s="403">
        <f>SUM(I128:O128)</f>
        <v>16</v>
      </c>
      <c r="I128" s="404"/>
      <c r="J128" s="405"/>
      <c r="K128" s="405"/>
      <c r="L128" s="405"/>
      <c r="M128" s="405"/>
      <c r="N128" s="405">
        <v>16</v>
      </c>
      <c r="O128" s="405"/>
      <c r="P128" s="404"/>
      <c r="Q128" s="406"/>
      <c r="R128" s="404"/>
      <c r="S128" s="406"/>
      <c r="T128" s="404"/>
      <c r="U128" s="407"/>
      <c r="V128" s="404"/>
      <c r="W128" s="406">
        <v>16</v>
      </c>
      <c r="X128" s="404"/>
      <c r="Y128" s="406"/>
      <c r="Z128" s="404"/>
      <c r="AA128" s="406"/>
      <c r="AB128" s="401">
        <v>3</v>
      </c>
      <c r="AC128" s="408">
        <v>0.8</v>
      </c>
      <c r="AD128" s="409"/>
      <c r="AE128" s="401">
        <v>3</v>
      </c>
      <c r="AF128" s="410"/>
      <c r="AG128" s="123"/>
      <c r="AH128" s="123"/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</row>
    <row r="129" spans="1:250" s="124" customFormat="1" ht="16.5" customHeight="1" thickBot="1" x14ac:dyDescent="0.3">
      <c r="A129" s="277">
        <v>52</v>
      </c>
      <c r="B129" s="394" t="s">
        <v>157</v>
      </c>
      <c r="C129" s="262" t="s">
        <v>275</v>
      </c>
      <c r="D129" s="306">
        <v>16</v>
      </c>
      <c r="E129" s="301">
        <v>3</v>
      </c>
      <c r="F129" s="301"/>
      <c r="G129" s="323" t="s">
        <v>241</v>
      </c>
      <c r="H129" s="395">
        <f>SUM(I129:O129)</f>
        <v>16</v>
      </c>
      <c r="I129" s="324"/>
      <c r="J129" s="325"/>
      <c r="K129" s="325"/>
      <c r="L129" s="325"/>
      <c r="M129" s="325"/>
      <c r="N129" s="325">
        <v>16</v>
      </c>
      <c r="O129" s="325"/>
      <c r="P129" s="324"/>
      <c r="Q129" s="326"/>
      <c r="R129" s="324"/>
      <c r="S129" s="326"/>
      <c r="T129" s="324"/>
      <c r="U129" s="327"/>
      <c r="V129" s="324"/>
      <c r="W129" s="326"/>
      <c r="X129" s="324"/>
      <c r="Y129" s="326">
        <v>16</v>
      </c>
      <c r="Z129" s="324"/>
      <c r="AA129" s="326"/>
      <c r="AB129" s="301">
        <v>3</v>
      </c>
      <c r="AC129" s="287">
        <v>0.8</v>
      </c>
      <c r="AD129" s="396"/>
      <c r="AE129" s="301">
        <v>3</v>
      </c>
      <c r="AF129" s="396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</row>
    <row r="130" spans="1:250" s="124" customFormat="1" ht="16.5" customHeight="1" thickTop="1" thickBot="1" x14ac:dyDescent="0.3">
      <c r="A130" s="277">
        <v>53</v>
      </c>
      <c r="B130" s="331" t="s">
        <v>158</v>
      </c>
      <c r="C130" s="268" t="s">
        <v>276</v>
      </c>
      <c r="D130" s="132">
        <v>16</v>
      </c>
      <c r="E130" s="279">
        <v>6</v>
      </c>
      <c r="F130" s="279"/>
      <c r="G130" s="328" t="s">
        <v>240</v>
      </c>
      <c r="H130" s="136">
        <f>SUM(I130:O130)</f>
        <v>16</v>
      </c>
      <c r="I130" s="137"/>
      <c r="J130" s="138"/>
      <c r="K130" s="138"/>
      <c r="L130" s="138"/>
      <c r="M130" s="138"/>
      <c r="N130" s="138">
        <v>16</v>
      </c>
      <c r="O130" s="138"/>
      <c r="P130" s="137"/>
      <c r="Q130" s="329"/>
      <c r="R130" s="137"/>
      <c r="S130" s="329"/>
      <c r="T130" s="137"/>
      <c r="U130" s="330"/>
      <c r="V130" s="137"/>
      <c r="W130" s="329"/>
      <c r="X130" s="137"/>
      <c r="Y130" s="329"/>
      <c r="Z130" s="137"/>
      <c r="AA130" s="329">
        <v>16</v>
      </c>
      <c r="AB130" s="279">
        <v>6</v>
      </c>
      <c r="AC130" s="284">
        <v>0.8</v>
      </c>
      <c r="AD130" s="285"/>
      <c r="AE130" s="279">
        <v>6</v>
      </c>
      <c r="AF130" s="285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</row>
    <row r="131" spans="1:250" s="124" customFormat="1" ht="16.5" customHeight="1" thickTop="1" thickBot="1" x14ac:dyDescent="0.3">
      <c r="A131" s="537" t="s">
        <v>17</v>
      </c>
      <c r="B131" s="538"/>
      <c r="C131" s="289"/>
      <c r="D131" s="290">
        <f t="shared" ref="D131:AF131" si="35">SUM(D128:D130)</f>
        <v>48</v>
      </c>
      <c r="E131" s="290">
        <f t="shared" si="35"/>
        <v>12</v>
      </c>
      <c r="F131" s="291"/>
      <c r="G131" s="291"/>
      <c r="H131" s="332">
        <f>SUM(H128:H130)</f>
        <v>48</v>
      </c>
      <c r="I131" s="332">
        <f t="shared" ref="I131:AA131" si="36">SUM(I128:I130)</f>
        <v>0</v>
      </c>
      <c r="J131" s="332">
        <f t="shared" si="36"/>
        <v>0</v>
      </c>
      <c r="K131" s="332">
        <f t="shared" si="36"/>
        <v>0</v>
      </c>
      <c r="L131" s="332">
        <f t="shared" si="36"/>
        <v>0</v>
      </c>
      <c r="M131" s="332">
        <f t="shared" si="36"/>
        <v>0</v>
      </c>
      <c r="N131" s="332">
        <f t="shared" si="36"/>
        <v>48</v>
      </c>
      <c r="O131" s="332">
        <f t="shared" si="36"/>
        <v>0</v>
      </c>
      <c r="P131" s="332">
        <f t="shared" si="36"/>
        <v>0</v>
      </c>
      <c r="Q131" s="332">
        <f t="shared" si="36"/>
        <v>0</v>
      </c>
      <c r="R131" s="332">
        <f t="shared" si="36"/>
        <v>0</v>
      </c>
      <c r="S131" s="332">
        <f t="shared" si="36"/>
        <v>0</v>
      </c>
      <c r="T131" s="332">
        <f t="shared" si="36"/>
        <v>0</v>
      </c>
      <c r="U131" s="332">
        <f t="shared" si="36"/>
        <v>0</v>
      </c>
      <c r="V131" s="332">
        <f t="shared" si="36"/>
        <v>0</v>
      </c>
      <c r="W131" s="332">
        <f t="shared" si="36"/>
        <v>16</v>
      </c>
      <c r="X131" s="332">
        <f t="shared" si="36"/>
        <v>0</v>
      </c>
      <c r="Y131" s="332">
        <f t="shared" si="36"/>
        <v>16</v>
      </c>
      <c r="Z131" s="332">
        <f t="shared" si="36"/>
        <v>0</v>
      </c>
      <c r="AA131" s="332">
        <f t="shared" si="36"/>
        <v>16</v>
      </c>
      <c r="AB131" s="296">
        <f t="shared" si="35"/>
        <v>12</v>
      </c>
      <c r="AC131" s="297">
        <f t="shared" si="35"/>
        <v>2.4000000000000004</v>
      </c>
      <c r="AD131" s="296">
        <f t="shared" si="35"/>
        <v>0</v>
      </c>
      <c r="AE131" s="296">
        <f t="shared" si="35"/>
        <v>12</v>
      </c>
      <c r="AF131" s="296">
        <f t="shared" si="35"/>
        <v>0</v>
      </c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</row>
    <row r="132" spans="1:250" s="124" customFormat="1" ht="16.5" customHeight="1" thickTop="1" thickBot="1" x14ac:dyDescent="0.3">
      <c r="A132" s="546" t="s">
        <v>159</v>
      </c>
      <c r="B132" s="547"/>
      <c r="C132" s="547"/>
      <c r="D132" s="547"/>
      <c r="E132" s="547"/>
      <c r="F132" s="547"/>
      <c r="G132" s="547"/>
      <c r="H132" s="547"/>
      <c r="I132" s="547"/>
      <c r="J132" s="547"/>
      <c r="K132" s="547"/>
      <c r="L132" s="547"/>
      <c r="M132" s="547"/>
      <c r="N132" s="547"/>
      <c r="O132" s="547"/>
      <c r="P132" s="547"/>
      <c r="Q132" s="547"/>
      <c r="R132" s="547"/>
      <c r="S132" s="547"/>
      <c r="T132" s="547"/>
      <c r="U132" s="547"/>
      <c r="V132" s="547"/>
      <c r="W132" s="547"/>
      <c r="X132" s="547"/>
      <c r="Y132" s="547"/>
      <c r="Z132" s="547"/>
      <c r="AA132" s="547"/>
      <c r="AB132" s="547"/>
      <c r="AC132" s="547"/>
      <c r="AD132" s="547"/>
      <c r="AE132" s="547"/>
      <c r="AF132" s="548"/>
      <c r="AG132" s="129"/>
      <c r="AH132" s="129"/>
      <c r="AI132" s="129"/>
      <c r="AJ132" s="129"/>
      <c r="AK132" s="129"/>
      <c r="AL132" s="129"/>
      <c r="AM132" s="129"/>
      <c r="AN132" s="129"/>
      <c r="AO132" s="129"/>
      <c r="AP132" s="129"/>
      <c r="AQ132" s="129"/>
      <c r="AR132" s="129"/>
      <c r="AS132" s="129"/>
      <c r="AT132" s="129"/>
      <c r="AU132" s="129"/>
      <c r="AV132" s="129"/>
      <c r="AW132" s="129"/>
      <c r="AX132" s="129"/>
      <c r="AY132" s="129"/>
      <c r="AZ132" s="129"/>
    </row>
    <row r="133" spans="1:250" s="124" customFormat="1" ht="16.5" customHeight="1" thickBot="1" x14ac:dyDescent="0.3">
      <c r="A133" s="371"/>
      <c r="B133" s="379" t="s">
        <v>160</v>
      </c>
      <c r="C133" s="497" t="s">
        <v>277</v>
      </c>
      <c r="D133" s="380"/>
      <c r="E133" s="381">
        <v>5</v>
      </c>
      <c r="F133" s="382"/>
      <c r="G133" s="383">
        <v>4</v>
      </c>
      <c r="H133" s="384">
        <f>SUM(I133:O133)</f>
        <v>0</v>
      </c>
      <c r="I133" s="385"/>
      <c r="J133" s="386"/>
      <c r="K133" s="386"/>
      <c r="L133" s="386"/>
      <c r="M133" s="386"/>
      <c r="N133" s="386"/>
      <c r="O133" s="387"/>
      <c r="P133" s="385"/>
      <c r="Q133" s="387"/>
      <c r="R133" s="388"/>
      <c r="S133" s="389"/>
      <c r="T133" s="385"/>
      <c r="U133" s="387"/>
      <c r="V133" s="388"/>
      <c r="W133" s="389"/>
      <c r="X133" s="385"/>
      <c r="Y133" s="387"/>
      <c r="Z133" s="388"/>
      <c r="AA133" s="387"/>
      <c r="AB133" s="390"/>
      <c r="AC133" s="391">
        <v>1</v>
      </c>
      <c r="AD133" s="391"/>
      <c r="AE133" s="391"/>
      <c r="AF133" s="392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</row>
    <row r="134" spans="1:250" s="334" customFormat="1" ht="16.5" customHeight="1" thickTop="1" x14ac:dyDescent="0.25">
      <c r="A134" s="539" t="s">
        <v>39</v>
      </c>
      <c r="B134" s="540"/>
      <c r="C134" s="372"/>
      <c r="D134" s="373">
        <f t="shared" ref="D134:AF134" si="37">D25+D29+D34+D39+D55+D62+D69+D77+D131+D133</f>
        <v>1092</v>
      </c>
      <c r="E134" s="374">
        <f t="shared" si="37"/>
        <v>188</v>
      </c>
      <c r="F134" s="374"/>
      <c r="G134" s="375"/>
      <c r="H134" s="376"/>
      <c r="I134" s="377"/>
      <c r="J134" s="374"/>
      <c r="K134" s="374"/>
      <c r="L134" s="374"/>
      <c r="M134" s="374"/>
      <c r="N134" s="374"/>
      <c r="O134" s="374"/>
      <c r="P134" s="374"/>
      <c r="Q134" s="374"/>
      <c r="R134" s="374"/>
      <c r="S134" s="374"/>
      <c r="T134" s="374"/>
      <c r="U134" s="374"/>
      <c r="V134" s="374"/>
      <c r="W134" s="374"/>
      <c r="X134" s="374"/>
      <c r="Y134" s="374"/>
      <c r="Z134" s="374"/>
      <c r="AA134" s="374"/>
      <c r="AB134" s="378">
        <f t="shared" si="37"/>
        <v>62</v>
      </c>
      <c r="AC134" s="378">
        <f t="shared" si="37"/>
        <v>53.483199999999997</v>
      </c>
      <c r="AD134" s="374">
        <f t="shared" si="37"/>
        <v>5</v>
      </c>
      <c r="AE134" s="374">
        <f t="shared" si="37"/>
        <v>132</v>
      </c>
      <c r="AF134" s="374">
        <f t="shared" si="37"/>
        <v>0</v>
      </c>
      <c r="AG134" s="333"/>
      <c r="AH134" s="333"/>
      <c r="AI134" s="333"/>
      <c r="AJ134" s="333"/>
      <c r="AK134" s="333"/>
      <c r="AL134" s="333"/>
      <c r="AM134" s="333"/>
      <c r="AN134" s="333"/>
      <c r="AO134" s="333"/>
      <c r="AP134" s="333"/>
      <c r="AQ134" s="333"/>
      <c r="AR134" s="333"/>
      <c r="AS134" s="333"/>
      <c r="AT134" s="333"/>
      <c r="AU134" s="333"/>
      <c r="AV134" s="333"/>
      <c r="AW134" s="333"/>
      <c r="AX134" s="333"/>
      <c r="AY134" s="333"/>
      <c r="AZ134" s="333"/>
    </row>
    <row r="135" spans="1:250" s="344" customFormat="1" ht="16.5" customHeight="1" x14ac:dyDescent="0.25">
      <c r="A135" s="335" t="s">
        <v>242</v>
      </c>
      <c r="B135" s="335"/>
      <c r="C135" s="336"/>
      <c r="D135" s="337"/>
      <c r="E135" s="338"/>
      <c r="F135" s="338"/>
      <c r="G135" s="338"/>
      <c r="H135" s="339">
        <v>1092</v>
      </c>
      <c r="I135" s="340">
        <v>440</v>
      </c>
      <c r="J135" s="341">
        <v>512</v>
      </c>
      <c r="K135" s="338">
        <v>0</v>
      </c>
      <c r="L135" s="338">
        <v>0</v>
      </c>
      <c r="M135" s="338">
        <v>92</v>
      </c>
      <c r="N135" s="338">
        <v>48</v>
      </c>
      <c r="O135" s="338">
        <v>0</v>
      </c>
      <c r="P135" s="338">
        <v>64</v>
      </c>
      <c r="Q135" s="338">
        <v>119</v>
      </c>
      <c r="R135" s="338">
        <v>64</v>
      </c>
      <c r="S135" s="338">
        <v>103</v>
      </c>
      <c r="T135" s="338">
        <v>96</v>
      </c>
      <c r="U135" s="338">
        <v>103</v>
      </c>
      <c r="V135" s="338">
        <v>64</v>
      </c>
      <c r="W135" s="338">
        <v>119</v>
      </c>
      <c r="X135" s="338">
        <v>88</v>
      </c>
      <c r="Y135" s="338">
        <v>96</v>
      </c>
      <c r="Z135" s="338">
        <v>64</v>
      </c>
      <c r="AA135" s="338">
        <v>112</v>
      </c>
      <c r="AB135" s="342"/>
      <c r="AC135" s="342"/>
      <c r="AD135" s="338"/>
      <c r="AE135" s="338"/>
      <c r="AF135" s="343"/>
      <c r="AG135" s="333"/>
      <c r="AH135" s="333"/>
      <c r="AI135" s="333"/>
      <c r="AJ135" s="333"/>
      <c r="AK135" s="333"/>
      <c r="AL135" s="333"/>
      <c r="AM135" s="333"/>
      <c r="AN135" s="333"/>
      <c r="AO135" s="333"/>
      <c r="AP135" s="333"/>
      <c r="AQ135" s="333"/>
      <c r="AR135" s="333"/>
      <c r="AS135" s="333"/>
      <c r="AT135" s="333"/>
      <c r="AU135" s="333"/>
      <c r="AV135" s="333"/>
      <c r="AW135" s="333"/>
      <c r="AX135" s="333"/>
      <c r="AY135" s="333"/>
      <c r="AZ135" s="333"/>
      <c r="BA135" s="334"/>
      <c r="BB135" s="334"/>
      <c r="BC135" s="334"/>
      <c r="BD135" s="334"/>
      <c r="BE135" s="334"/>
      <c r="BF135" s="334"/>
      <c r="BG135" s="334"/>
      <c r="BH135" s="334"/>
      <c r="BI135" s="334"/>
      <c r="BJ135" s="334"/>
      <c r="BK135" s="334"/>
      <c r="BL135" s="334"/>
      <c r="BM135" s="334"/>
      <c r="BN135" s="334"/>
      <c r="BO135" s="334"/>
      <c r="BP135" s="334"/>
      <c r="BQ135" s="334"/>
      <c r="BR135" s="334"/>
      <c r="BS135" s="334"/>
      <c r="BT135" s="334"/>
      <c r="BU135" s="334"/>
      <c r="BV135" s="334"/>
      <c r="BW135" s="334"/>
      <c r="BX135" s="334"/>
      <c r="BY135" s="334"/>
      <c r="BZ135" s="334"/>
      <c r="CA135" s="334"/>
      <c r="CB135" s="334"/>
      <c r="CC135" s="334"/>
      <c r="CD135" s="334"/>
      <c r="CE135" s="334"/>
      <c r="CF135" s="334"/>
      <c r="CG135" s="334"/>
      <c r="CH135" s="334"/>
      <c r="CI135" s="334"/>
      <c r="CJ135" s="334"/>
      <c r="CK135" s="334"/>
      <c r="CL135" s="334"/>
      <c r="CM135" s="334"/>
      <c r="CN135" s="334"/>
      <c r="CO135" s="334"/>
      <c r="CP135" s="334"/>
      <c r="CQ135" s="334"/>
      <c r="CR135" s="334"/>
      <c r="CS135" s="334"/>
      <c r="CT135" s="334"/>
      <c r="CU135" s="334"/>
      <c r="CV135" s="334"/>
      <c r="CW135" s="334"/>
      <c r="CX135" s="334"/>
      <c r="CY135" s="334"/>
      <c r="CZ135" s="334"/>
      <c r="DA135" s="334"/>
      <c r="DB135" s="334"/>
      <c r="DC135" s="334"/>
      <c r="DD135" s="334"/>
      <c r="DE135" s="334"/>
      <c r="DF135" s="334"/>
      <c r="DG135" s="334"/>
      <c r="DH135" s="334"/>
      <c r="DI135" s="334"/>
      <c r="DJ135" s="334"/>
      <c r="DK135" s="334"/>
      <c r="DL135" s="334"/>
      <c r="DM135" s="334"/>
      <c r="DN135" s="334"/>
      <c r="DO135" s="334"/>
      <c r="DP135" s="334"/>
      <c r="DQ135" s="334"/>
      <c r="DR135" s="334"/>
      <c r="DS135" s="334"/>
      <c r="DT135" s="334"/>
      <c r="DU135" s="334"/>
      <c r="DV135" s="334"/>
      <c r="DW135" s="334"/>
      <c r="DX135" s="334"/>
      <c r="DY135" s="334"/>
      <c r="DZ135" s="334"/>
      <c r="EA135" s="334"/>
      <c r="EB135" s="334"/>
      <c r="EC135" s="334"/>
      <c r="ED135" s="334"/>
      <c r="EE135" s="334"/>
      <c r="EF135" s="334"/>
      <c r="EG135" s="334"/>
      <c r="EH135" s="334"/>
      <c r="EI135" s="334"/>
      <c r="EJ135" s="334"/>
      <c r="EK135" s="334"/>
      <c r="EL135" s="334"/>
      <c r="EM135" s="334"/>
      <c r="EN135" s="334"/>
      <c r="EO135" s="334"/>
      <c r="EP135" s="334"/>
      <c r="EQ135" s="334"/>
      <c r="ER135" s="334"/>
      <c r="ES135" s="334"/>
      <c r="ET135" s="334"/>
      <c r="EU135" s="334"/>
      <c r="EV135" s="334"/>
      <c r="EW135" s="334"/>
      <c r="EX135" s="334"/>
      <c r="EY135" s="334"/>
      <c r="EZ135" s="334"/>
      <c r="FA135" s="334"/>
      <c r="FB135" s="334"/>
      <c r="FC135" s="334"/>
      <c r="FD135" s="334"/>
      <c r="FE135" s="334"/>
      <c r="FF135" s="334"/>
      <c r="FG135" s="334"/>
      <c r="FH135" s="334"/>
      <c r="FI135" s="334"/>
      <c r="FJ135" s="334"/>
      <c r="FK135" s="334"/>
      <c r="FL135" s="334"/>
      <c r="FM135" s="334"/>
      <c r="FN135" s="334"/>
      <c r="FO135" s="334"/>
      <c r="FP135" s="334"/>
      <c r="FQ135" s="334"/>
      <c r="FR135" s="334"/>
      <c r="FS135" s="334"/>
      <c r="FT135" s="334"/>
      <c r="FU135" s="334"/>
      <c r="FV135" s="334"/>
      <c r="FW135" s="334"/>
      <c r="FX135" s="334"/>
      <c r="FY135" s="334"/>
      <c r="FZ135" s="334"/>
      <c r="GA135" s="334"/>
      <c r="GB135" s="334"/>
      <c r="GC135" s="334"/>
      <c r="GD135" s="334"/>
      <c r="GE135" s="334"/>
      <c r="GF135" s="334"/>
      <c r="GG135" s="334"/>
      <c r="GH135" s="334"/>
      <c r="GI135" s="334"/>
      <c r="GJ135" s="334"/>
      <c r="GK135" s="334"/>
      <c r="GL135" s="334"/>
      <c r="GM135" s="334"/>
      <c r="GN135" s="334"/>
      <c r="GO135" s="334"/>
      <c r="GP135" s="334"/>
      <c r="GQ135" s="334"/>
      <c r="GR135" s="334"/>
      <c r="GS135" s="334"/>
      <c r="GT135" s="334"/>
      <c r="GU135" s="334"/>
      <c r="GV135" s="334"/>
      <c r="GW135" s="334"/>
      <c r="GX135" s="334"/>
      <c r="GY135" s="334"/>
      <c r="GZ135" s="334"/>
      <c r="HA135" s="334"/>
      <c r="HB135" s="334"/>
      <c r="HC135" s="334"/>
      <c r="HD135" s="334"/>
      <c r="HE135" s="334"/>
      <c r="HF135" s="334"/>
      <c r="HG135" s="334"/>
      <c r="HH135" s="334"/>
      <c r="HI135" s="334"/>
      <c r="HJ135" s="334"/>
      <c r="HK135" s="334"/>
      <c r="HL135" s="334"/>
      <c r="HM135" s="334"/>
      <c r="HN135" s="334"/>
      <c r="HO135" s="334"/>
      <c r="HP135" s="334"/>
      <c r="HQ135" s="334"/>
      <c r="HR135" s="334"/>
      <c r="HS135" s="334"/>
      <c r="HT135" s="334"/>
      <c r="HU135" s="334"/>
      <c r="HV135" s="334"/>
      <c r="HW135" s="334"/>
      <c r="HX135" s="334"/>
      <c r="HY135" s="334"/>
      <c r="HZ135" s="334"/>
      <c r="IA135" s="334"/>
      <c r="IB135" s="334"/>
      <c r="IC135" s="334"/>
      <c r="ID135" s="334"/>
      <c r="IE135" s="334"/>
      <c r="IF135" s="334"/>
      <c r="IG135" s="334"/>
      <c r="IH135" s="334"/>
      <c r="II135" s="334"/>
      <c r="IJ135" s="334"/>
      <c r="IK135" s="334"/>
      <c r="IL135" s="334"/>
      <c r="IM135" s="334"/>
      <c r="IN135" s="334"/>
      <c r="IO135" s="334"/>
      <c r="IP135" s="334"/>
    </row>
    <row r="136" spans="1:250" s="344" customFormat="1" ht="16.5" customHeight="1" x14ac:dyDescent="0.25">
      <c r="A136" s="335" t="s">
        <v>243</v>
      </c>
      <c r="B136" s="335"/>
      <c r="C136" s="336"/>
      <c r="D136" s="337"/>
      <c r="E136" s="338"/>
      <c r="F136" s="338"/>
      <c r="G136" s="338"/>
      <c r="H136" s="339">
        <v>1092</v>
      </c>
      <c r="I136" s="340">
        <v>424</v>
      </c>
      <c r="J136" s="341">
        <v>528</v>
      </c>
      <c r="K136" s="338">
        <v>0</v>
      </c>
      <c r="L136" s="338">
        <v>0</v>
      </c>
      <c r="M136" s="338">
        <v>92</v>
      </c>
      <c r="N136" s="338">
        <v>48</v>
      </c>
      <c r="O136" s="338">
        <v>0</v>
      </c>
      <c r="P136" s="338">
        <v>64</v>
      </c>
      <c r="Q136" s="338">
        <v>119</v>
      </c>
      <c r="R136" s="338">
        <v>64</v>
      </c>
      <c r="S136" s="338">
        <v>103</v>
      </c>
      <c r="T136" s="338">
        <v>96</v>
      </c>
      <c r="U136" s="338">
        <v>111</v>
      </c>
      <c r="V136" s="338">
        <v>56</v>
      </c>
      <c r="W136" s="338">
        <v>119</v>
      </c>
      <c r="X136" s="338">
        <v>72</v>
      </c>
      <c r="Y136" s="338">
        <v>120</v>
      </c>
      <c r="Z136" s="338">
        <v>72</v>
      </c>
      <c r="AA136" s="338">
        <v>96</v>
      </c>
      <c r="AB136" s="342"/>
      <c r="AC136" s="342"/>
      <c r="AD136" s="338"/>
      <c r="AE136" s="338"/>
      <c r="AF136" s="343"/>
      <c r="AG136" s="333"/>
      <c r="AH136" s="333"/>
      <c r="AI136" s="333"/>
      <c r="AJ136" s="333"/>
      <c r="AK136" s="333"/>
      <c r="AL136" s="333"/>
      <c r="AM136" s="333"/>
      <c r="AN136" s="333"/>
      <c r="AO136" s="333"/>
      <c r="AP136" s="333"/>
      <c r="AQ136" s="333"/>
      <c r="AR136" s="333"/>
      <c r="AS136" s="333"/>
      <c r="AT136" s="333"/>
      <c r="AU136" s="333"/>
      <c r="AV136" s="333"/>
      <c r="AW136" s="333"/>
      <c r="AX136" s="333"/>
      <c r="AY136" s="333"/>
      <c r="AZ136" s="333"/>
      <c r="BA136" s="334"/>
      <c r="BB136" s="334"/>
      <c r="BC136" s="334"/>
      <c r="BD136" s="334"/>
      <c r="BE136" s="334"/>
      <c r="BF136" s="334"/>
      <c r="BG136" s="334"/>
      <c r="BH136" s="334"/>
      <c r="BI136" s="334"/>
      <c r="BJ136" s="334"/>
      <c r="BK136" s="334"/>
      <c r="BL136" s="334"/>
      <c r="BM136" s="334"/>
      <c r="BN136" s="334"/>
      <c r="BO136" s="334"/>
      <c r="BP136" s="334"/>
      <c r="BQ136" s="334"/>
      <c r="BR136" s="334"/>
      <c r="BS136" s="334"/>
      <c r="BT136" s="334"/>
      <c r="BU136" s="334"/>
      <c r="BV136" s="334"/>
      <c r="BW136" s="334"/>
      <c r="BX136" s="334"/>
      <c r="BY136" s="334"/>
      <c r="BZ136" s="334"/>
      <c r="CA136" s="334"/>
      <c r="CB136" s="334"/>
      <c r="CC136" s="334"/>
      <c r="CD136" s="334"/>
      <c r="CE136" s="334"/>
      <c r="CF136" s="334"/>
      <c r="CG136" s="334"/>
      <c r="CH136" s="334"/>
      <c r="CI136" s="334"/>
      <c r="CJ136" s="334"/>
      <c r="CK136" s="334"/>
      <c r="CL136" s="334"/>
      <c r="CM136" s="334"/>
      <c r="CN136" s="334"/>
      <c r="CO136" s="334"/>
      <c r="CP136" s="334"/>
      <c r="CQ136" s="334"/>
      <c r="CR136" s="334"/>
      <c r="CS136" s="334"/>
      <c r="CT136" s="334"/>
      <c r="CU136" s="334"/>
      <c r="CV136" s="334"/>
      <c r="CW136" s="334"/>
      <c r="CX136" s="334"/>
      <c r="CY136" s="334"/>
      <c r="CZ136" s="334"/>
      <c r="DA136" s="334"/>
      <c r="DB136" s="334"/>
      <c r="DC136" s="334"/>
      <c r="DD136" s="334"/>
      <c r="DE136" s="334"/>
      <c r="DF136" s="334"/>
      <c r="DG136" s="334"/>
      <c r="DH136" s="334"/>
      <c r="DI136" s="334"/>
      <c r="DJ136" s="334"/>
      <c r="DK136" s="334"/>
      <c r="DL136" s="334"/>
      <c r="DM136" s="334"/>
      <c r="DN136" s="334"/>
      <c r="DO136" s="334"/>
      <c r="DP136" s="334"/>
      <c r="DQ136" s="334"/>
      <c r="DR136" s="334"/>
      <c r="DS136" s="334"/>
      <c r="DT136" s="334"/>
      <c r="DU136" s="334"/>
      <c r="DV136" s="334"/>
      <c r="DW136" s="334"/>
      <c r="DX136" s="334"/>
      <c r="DY136" s="334"/>
      <c r="DZ136" s="334"/>
      <c r="EA136" s="334"/>
      <c r="EB136" s="334"/>
      <c r="EC136" s="334"/>
      <c r="ED136" s="334"/>
      <c r="EE136" s="334"/>
      <c r="EF136" s="334"/>
      <c r="EG136" s="334"/>
      <c r="EH136" s="334"/>
      <c r="EI136" s="334"/>
      <c r="EJ136" s="334"/>
      <c r="EK136" s="334"/>
      <c r="EL136" s="334"/>
      <c r="EM136" s="334"/>
      <c r="EN136" s="334"/>
      <c r="EO136" s="334"/>
      <c r="EP136" s="334"/>
      <c r="EQ136" s="334"/>
      <c r="ER136" s="334"/>
      <c r="ES136" s="334"/>
      <c r="ET136" s="334"/>
      <c r="EU136" s="334"/>
      <c r="EV136" s="334"/>
      <c r="EW136" s="334"/>
      <c r="EX136" s="334"/>
      <c r="EY136" s="334"/>
      <c r="EZ136" s="334"/>
      <c r="FA136" s="334"/>
      <c r="FB136" s="334"/>
      <c r="FC136" s="334"/>
      <c r="FD136" s="334"/>
      <c r="FE136" s="334"/>
      <c r="FF136" s="334"/>
      <c r="FG136" s="334"/>
      <c r="FH136" s="334"/>
      <c r="FI136" s="334"/>
      <c r="FJ136" s="334"/>
      <c r="FK136" s="334"/>
      <c r="FL136" s="334"/>
      <c r="FM136" s="334"/>
      <c r="FN136" s="334"/>
      <c r="FO136" s="334"/>
      <c r="FP136" s="334"/>
      <c r="FQ136" s="334"/>
      <c r="FR136" s="334"/>
      <c r="FS136" s="334"/>
      <c r="FT136" s="334"/>
      <c r="FU136" s="334"/>
      <c r="FV136" s="334"/>
      <c r="FW136" s="334"/>
      <c r="FX136" s="334"/>
      <c r="FY136" s="334"/>
      <c r="FZ136" s="334"/>
      <c r="GA136" s="334"/>
      <c r="GB136" s="334"/>
      <c r="GC136" s="334"/>
      <c r="GD136" s="334"/>
      <c r="GE136" s="334"/>
      <c r="GF136" s="334"/>
      <c r="GG136" s="334"/>
      <c r="GH136" s="334"/>
      <c r="GI136" s="334"/>
      <c r="GJ136" s="334"/>
      <c r="GK136" s="334"/>
      <c r="GL136" s="334"/>
      <c r="GM136" s="334"/>
      <c r="GN136" s="334"/>
      <c r="GO136" s="334"/>
      <c r="GP136" s="334"/>
      <c r="GQ136" s="334"/>
      <c r="GR136" s="334"/>
      <c r="GS136" s="334"/>
      <c r="GT136" s="334"/>
      <c r="GU136" s="334"/>
      <c r="GV136" s="334"/>
      <c r="GW136" s="334"/>
      <c r="GX136" s="334"/>
      <c r="GY136" s="334"/>
      <c r="GZ136" s="334"/>
      <c r="HA136" s="334"/>
      <c r="HB136" s="334"/>
      <c r="HC136" s="334"/>
      <c r="HD136" s="334"/>
      <c r="HE136" s="334"/>
      <c r="HF136" s="334"/>
      <c r="HG136" s="334"/>
      <c r="HH136" s="334"/>
      <c r="HI136" s="334"/>
      <c r="HJ136" s="334"/>
      <c r="HK136" s="334"/>
      <c r="HL136" s="334"/>
      <c r="HM136" s="334"/>
      <c r="HN136" s="334"/>
      <c r="HO136" s="334"/>
      <c r="HP136" s="334"/>
      <c r="HQ136" s="334"/>
      <c r="HR136" s="334"/>
      <c r="HS136" s="334"/>
      <c r="HT136" s="334"/>
      <c r="HU136" s="334"/>
      <c r="HV136" s="334"/>
      <c r="HW136" s="334"/>
      <c r="HX136" s="334"/>
      <c r="HY136" s="334"/>
      <c r="HZ136" s="334"/>
      <c r="IA136" s="334"/>
      <c r="IB136" s="334"/>
      <c r="IC136" s="334"/>
      <c r="ID136" s="334"/>
      <c r="IE136" s="334"/>
      <c r="IF136" s="334"/>
      <c r="IG136" s="334"/>
      <c r="IH136" s="334"/>
      <c r="II136" s="334"/>
      <c r="IJ136" s="334"/>
      <c r="IK136" s="334"/>
      <c r="IL136" s="334"/>
      <c r="IM136" s="334"/>
      <c r="IN136" s="334"/>
      <c r="IO136" s="334"/>
      <c r="IP136" s="334"/>
    </row>
    <row r="137" spans="1:250" s="344" customFormat="1" ht="16.5" customHeight="1" x14ac:dyDescent="0.25">
      <c r="A137" s="335" t="s">
        <v>244</v>
      </c>
      <c r="B137" s="335"/>
      <c r="C137" s="336"/>
      <c r="D137" s="337"/>
      <c r="E137" s="338"/>
      <c r="F137" s="338"/>
      <c r="G137" s="338"/>
      <c r="H137" s="339">
        <v>1092</v>
      </c>
      <c r="I137" s="340">
        <v>408</v>
      </c>
      <c r="J137" s="341">
        <v>464</v>
      </c>
      <c r="K137" s="338">
        <v>80</v>
      </c>
      <c r="L137" s="338">
        <v>0</v>
      </c>
      <c r="M137" s="338">
        <v>92</v>
      </c>
      <c r="N137" s="338">
        <v>48</v>
      </c>
      <c r="O137" s="338">
        <v>0</v>
      </c>
      <c r="P137" s="338">
        <v>64</v>
      </c>
      <c r="Q137" s="338">
        <v>119</v>
      </c>
      <c r="R137" s="338">
        <v>64</v>
      </c>
      <c r="S137" s="338">
        <v>103</v>
      </c>
      <c r="T137" s="338">
        <v>96</v>
      </c>
      <c r="U137" s="338">
        <v>103</v>
      </c>
      <c r="V137" s="338">
        <v>80</v>
      </c>
      <c r="W137" s="338">
        <v>167</v>
      </c>
      <c r="X137" s="338">
        <v>72</v>
      </c>
      <c r="Y137" s="338">
        <v>88</v>
      </c>
      <c r="Z137" s="338">
        <v>32</v>
      </c>
      <c r="AA137" s="338">
        <v>104</v>
      </c>
      <c r="AB137" s="342"/>
      <c r="AC137" s="342"/>
      <c r="AD137" s="338"/>
      <c r="AE137" s="338"/>
      <c r="AF137" s="343"/>
      <c r="AG137" s="333"/>
      <c r="AH137" s="333"/>
      <c r="AI137" s="333"/>
      <c r="AJ137" s="333"/>
      <c r="AK137" s="333"/>
      <c r="AL137" s="333"/>
      <c r="AM137" s="333"/>
      <c r="AN137" s="333"/>
      <c r="AO137" s="333"/>
      <c r="AP137" s="333"/>
      <c r="AQ137" s="333"/>
      <c r="AR137" s="333"/>
      <c r="AS137" s="333"/>
      <c r="AT137" s="333"/>
      <c r="AU137" s="333"/>
      <c r="AV137" s="333"/>
      <c r="AW137" s="333"/>
      <c r="AX137" s="333"/>
      <c r="AY137" s="333"/>
      <c r="AZ137" s="333"/>
      <c r="BA137" s="334"/>
      <c r="BB137" s="334"/>
      <c r="BC137" s="334"/>
      <c r="BD137" s="334"/>
      <c r="BE137" s="334"/>
      <c r="BF137" s="334"/>
      <c r="BG137" s="334"/>
      <c r="BH137" s="334"/>
      <c r="BI137" s="334"/>
      <c r="BJ137" s="334"/>
      <c r="BK137" s="334"/>
      <c r="BL137" s="334"/>
      <c r="BM137" s="334"/>
      <c r="BN137" s="334"/>
      <c r="BO137" s="334"/>
      <c r="BP137" s="334"/>
      <c r="BQ137" s="334"/>
      <c r="BR137" s="334"/>
      <c r="BS137" s="334"/>
      <c r="BT137" s="334"/>
      <c r="BU137" s="334"/>
      <c r="BV137" s="334"/>
      <c r="BW137" s="334"/>
      <c r="BX137" s="334"/>
      <c r="BY137" s="334"/>
      <c r="BZ137" s="334"/>
      <c r="CA137" s="334"/>
      <c r="CB137" s="334"/>
      <c r="CC137" s="334"/>
      <c r="CD137" s="334"/>
      <c r="CE137" s="334"/>
      <c r="CF137" s="334"/>
      <c r="CG137" s="334"/>
      <c r="CH137" s="334"/>
      <c r="CI137" s="334"/>
      <c r="CJ137" s="334"/>
      <c r="CK137" s="334"/>
      <c r="CL137" s="334"/>
      <c r="CM137" s="334"/>
      <c r="CN137" s="334"/>
      <c r="CO137" s="334"/>
      <c r="CP137" s="334"/>
      <c r="CQ137" s="334"/>
      <c r="CR137" s="334"/>
      <c r="CS137" s="334"/>
      <c r="CT137" s="334"/>
      <c r="CU137" s="334"/>
      <c r="CV137" s="334"/>
      <c r="CW137" s="334"/>
      <c r="CX137" s="334"/>
      <c r="CY137" s="334"/>
      <c r="CZ137" s="334"/>
      <c r="DA137" s="334"/>
      <c r="DB137" s="334"/>
      <c r="DC137" s="334"/>
      <c r="DD137" s="334"/>
      <c r="DE137" s="334"/>
      <c r="DF137" s="334"/>
      <c r="DG137" s="334"/>
      <c r="DH137" s="334"/>
      <c r="DI137" s="334"/>
      <c r="DJ137" s="334"/>
      <c r="DK137" s="334"/>
      <c r="DL137" s="334"/>
      <c r="DM137" s="334"/>
      <c r="DN137" s="334"/>
      <c r="DO137" s="334"/>
      <c r="DP137" s="334"/>
      <c r="DQ137" s="334"/>
      <c r="DR137" s="334"/>
      <c r="DS137" s="334"/>
      <c r="DT137" s="334"/>
      <c r="DU137" s="334"/>
      <c r="DV137" s="334"/>
      <c r="DW137" s="334"/>
      <c r="DX137" s="334"/>
      <c r="DY137" s="334"/>
      <c r="DZ137" s="334"/>
      <c r="EA137" s="334"/>
      <c r="EB137" s="334"/>
      <c r="EC137" s="334"/>
      <c r="ED137" s="334"/>
      <c r="EE137" s="334"/>
      <c r="EF137" s="334"/>
      <c r="EG137" s="334"/>
      <c r="EH137" s="334"/>
      <c r="EI137" s="334"/>
      <c r="EJ137" s="334"/>
      <c r="EK137" s="334"/>
      <c r="EL137" s="334"/>
      <c r="EM137" s="334"/>
      <c r="EN137" s="334"/>
      <c r="EO137" s="334"/>
      <c r="EP137" s="334"/>
      <c r="EQ137" s="334"/>
      <c r="ER137" s="334"/>
      <c r="ES137" s="334"/>
      <c r="ET137" s="334"/>
      <c r="EU137" s="334"/>
      <c r="EV137" s="334"/>
      <c r="EW137" s="334"/>
      <c r="EX137" s="334"/>
      <c r="EY137" s="334"/>
      <c r="EZ137" s="334"/>
      <c r="FA137" s="334"/>
      <c r="FB137" s="334"/>
      <c r="FC137" s="334"/>
      <c r="FD137" s="334"/>
      <c r="FE137" s="334"/>
      <c r="FF137" s="334"/>
      <c r="FG137" s="334"/>
      <c r="FH137" s="334"/>
      <c r="FI137" s="334"/>
      <c r="FJ137" s="334"/>
      <c r="FK137" s="334"/>
      <c r="FL137" s="334"/>
      <c r="FM137" s="334"/>
      <c r="FN137" s="334"/>
      <c r="FO137" s="334"/>
      <c r="FP137" s="334"/>
      <c r="FQ137" s="334"/>
      <c r="FR137" s="334"/>
      <c r="FS137" s="334"/>
      <c r="FT137" s="334"/>
      <c r="FU137" s="334"/>
      <c r="FV137" s="334"/>
      <c r="FW137" s="334"/>
      <c r="FX137" s="334"/>
      <c r="FY137" s="334"/>
      <c r="FZ137" s="334"/>
      <c r="GA137" s="334"/>
      <c r="GB137" s="334"/>
      <c r="GC137" s="334"/>
      <c r="GD137" s="334"/>
      <c r="GE137" s="334"/>
      <c r="GF137" s="334"/>
      <c r="GG137" s="334"/>
      <c r="GH137" s="334"/>
      <c r="GI137" s="334"/>
      <c r="GJ137" s="334"/>
      <c r="GK137" s="334"/>
      <c r="GL137" s="334"/>
      <c r="GM137" s="334"/>
      <c r="GN137" s="334"/>
      <c r="GO137" s="334"/>
      <c r="GP137" s="334"/>
      <c r="GQ137" s="334"/>
      <c r="GR137" s="334"/>
      <c r="GS137" s="334"/>
      <c r="GT137" s="334"/>
      <c r="GU137" s="334"/>
      <c r="GV137" s="334"/>
      <c r="GW137" s="334"/>
      <c r="GX137" s="334"/>
      <c r="GY137" s="334"/>
      <c r="GZ137" s="334"/>
      <c r="HA137" s="334"/>
      <c r="HB137" s="334"/>
      <c r="HC137" s="334"/>
      <c r="HD137" s="334"/>
      <c r="HE137" s="334"/>
      <c r="HF137" s="334"/>
      <c r="HG137" s="334"/>
      <c r="HH137" s="334"/>
      <c r="HI137" s="334"/>
      <c r="HJ137" s="334"/>
      <c r="HK137" s="334"/>
      <c r="HL137" s="334"/>
      <c r="HM137" s="334"/>
      <c r="HN137" s="334"/>
      <c r="HO137" s="334"/>
      <c r="HP137" s="334"/>
      <c r="HQ137" s="334"/>
      <c r="HR137" s="334"/>
      <c r="HS137" s="334"/>
      <c r="HT137" s="334"/>
      <c r="HU137" s="334"/>
      <c r="HV137" s="334"/>
      <c r="HW137" s="334"/>
      <c r="HX137" s="334"/>
      <c r="HY137" s="334"/>
      <c r="HZ137" s="334"/>
      <c r="IA137" s="334"/>
      <c r="IB137" s="334"/>
      <c r="IC137" s="334"/>
      <c r="ID137" s="334"/>
      <c r="IE137" s="334"/>
      <c r="IF137" s="334"/>
      <c r="IG137" s="334"/>
      <c r="IH137" s="334"/>
      <c r="II137" s="334"/>
      <c r="IJ137" s="334"/>
      <c r="IK137" s="334"/>
      <c r="IL137" s="334"/>
      <c r="IM137" s="334"/>
      <c r="IN137" s="334"/>
      <c r="IO137" s="334"/>
      <c r="IP137" s="334"/>
    </row>
    <row r="138" spans="1:250" s="352" customFormat="1" ht="16.5" customHeight="1" thickBot="1" x14ac:dyDescent="0.3">
      <c r="A138" s="345"/>
      <c r="C138" s="347"/>
      <c r="D138" s="348"/>
      <c r="E138" s="349"/>
      <c r="F138" s="349"/>
      <c r="G138" s="349"/>
      <c r="H138" s="349"/>
      <c r="I138" s="349"/>
      <c r="J138" s="349"/>
      <c r="K138" s="349"/>
      <c r="L138" s="349"/>
      <c r="M138" s="349"/>
      <c r="N138" s="349"/>
      <c r="O138" s="349"/>
      <c r="P138" s="349"/>
      <c r="Q138" s="349"/>
      <c r="R138" s="349"/>
      <c r="S138" s="349"/>
      <c r="T138" s="349"/>
      <c r="U138" s="349"/>
      <c r="V138" s="349"/>
      <c r="W138" s="349"/>
      <c r="X138" s="349"/>
      <c r="Y138" s="349"/>
      <c r="Z138" s="349"/>
      <c r="AA138" s="349"/>
      <c r="AB138" s="350"/>
      <c r="AC138" s="350"/>
      <c r="AD138" s="349"/>
      <c r="AE138" s="349"/>
      <c r="AF138" s="349"/>
      <c r="AG138" s="349"/>
      <c r="AH138" s="349"/>
      <c r="AI138" s="349"/>
      <c r="AJ138" s="349"/>
      <c r="AK138" s="349"/>
      <c r="AL138" s="349"/>
      <c r="AM138" s="349"/>
      <c r="AN138" s="349"/>
      <c r="AO138" s="349"/>
      <c r="AP138" s="349"/>
      <c r="AQ138" s="349"/>
      <c r="AR138" s="349"/>
      <c r="AS138" s="349"/>
      <c r="AT138" s="349"/>
      <c r="AU138" s="349"/>
      <c r="AV138" s="349"/>
      <c r="AW138" s="349"/>
      <c r="AX138" s="349"/>
      <c r="AY138" s="349"/>
      <c r="AZ138" s="349"/>
      <c r="BA138" s="351"/>
      <c r="BB138" s="351"/>
      <c r="BC138" s="351"/>
      <c r="BD138" s="351"/>
      <c r="BE138" s="351"/>
      <c r="BF138" s="351"/>
      <c r="BG138" s="351"/>
      <c r="BH138" s="351"/>
      <c r="BI138" s="351"/>
      <c r="BJ138" s="351"/>
      <c r="BK138" s="351"/>
      <c r="BL138" s="351"/>
      <c r="BM138" s="351"/>
      <c r="BN138" s="351"/>
      <c r="BO138" s="351"/>
      <c r="BP138" s="351"/>
      <c r="BQ138" s="351"/>
      <c r="BR138" s="351"/>
      <c r="BS138" s="351"/>
      <c r="BT138" s="351"/>
      <c r="BU138" s="351"/>
      <c r="BV138" s="351"/>
      <c r="BW138" s="351"/>
      <c r="BX138" s="351"/>
      <c r="BY138" s="351"/>
      <c r="BZ138" s="351"/>
      <c r="CA138" s="351"/>
      <c r="CB138" s="351"/>
      <c r="CC138" s="351"/>
      <c r="CD138" s="351"/>
      <c r="CE138" s="351"/>
      <c r="CF138" s="351"/>
      <c r="CG138" s="351"/>
      <c r="CH138" s="351"/>
      <c r="CI138" s="351"/>
      <c r="CJ138" s="351"/>
      <c r="CK138" s="351"/>
      <c r="CL138" s="351"/>
      <c r="CM138" s="351"/>
      <c r="CN138" s="351"/>
      <c r="CO138" s="351"/>
      <c r="CP138" s="351"/>
      <c r="CQ138" s="351"/>
      <c r="CR138" s="351"/>
      <c r="CS138" s="351"/>
      <c r="CT138" s="351"/>
      <c r="CU138" s="351"/>
      <c r="CV138" s="351"/>
      <c r="CW138" s="351"/>
      <c r="CX138" s="351"/>
      <c r="CY138" s="351"/>
      <c r="CZ138" s="351"/>
      <c r="DA138" s="351"/>
      <c r="DB138" s="351"/>
      <c r="DC138" s="351"/>
      <c r="DD138" s="351"/>
      <c r="DE138" s="351"/>
      <c r="DF138" s="351"/>
      <c r="DG138" s="351"/>
      <c r="DH138" s="351"/>
      <c r="DI138" s="351"/>
      <c r="DJ138" s="351"/>
      <c r="DK138" s="351"/>
      <c r="DL138" s="351"/>
      <c r="DM138" s="351"/>
      <c r="DN138" s="351"/>
      <c r="DO138" s="351"/>
      <c r="DP138" s="351"/>
      <c r="DQ138" s="351"/>
      <c r="DR138" s="351"/>
      <c r="DS138" s="351"/>
      <c r="DT138" s="351"/>
      <c r="DU138" s="351"/>
      <c r="DV138" s="351"/>
      <c r="DW138" s="351"/>
      <c r="DX138" s="351"/>
      <c r="DY138" s="351"/>
      <c r="DZ138" s="351"/>
      <c r="EA138" s="351"/>
      <c r="EB138" s="351"/>
      <c r="EC138" s="351"/>
      <c r="ED138" s="351"/>
      <c r="EE138" s="351"/>
      <c r="EF138" s="351"/>
      <c r="EG138" s="351"/>
      <c r="EH138" s="351"/>
      <c r="EI138" s="351"/>
      <c r="EJ138" s="351"/>
      <c r="EK138" s="351"/>
      <c r="EL138" s="351"/>
      <c r="EM138" s="351"/>
      <c r="EN138" s="351"/>
      <c r="EO138" s="351"/>
      <c r="EP138" s="351"/>
      <c r="EQ138" s="351"/>
      <c r="ER138" s="351"/>
      <c r="ES138" s="351"/>
      <c r="ET138" s="351"/>
      <c r="EU138" s="351"/>
      <c r="EV138" s="351"/>
      <c r="EW138" s="351"/>
      <c r="EX138" s="351"/>
      <c r="EY138" s="351"/>
      <c r="EZ138" s="351"/>
      <c r="FA138" s="351"/>
      <c r="FB138" s="351"/>
      <c r="FC138" s="351"/>
      <c r="FD138" s="351"/>
      <c r="FE138" s="351"/>
      <c r="FF138" s="351"/>
      <c r="FG138" s="351"/>
      <c r="FH138" s="351"/>
      <c r="FI138" s="351"/>
      <c r="FJ138" s="351"/>
      <c r="FK138" s="351"/>
      <c r="FL138" s="351"/>
      <c r="FM138" s="351"/>
      <c r="FN138" s="351"/>
      <c r="FO138" s="351"/>
      <c r="FP138" s="351"/>
      <c r="FQ138" s="351"/>
      <c r="FR138" s="351"/>
      <c r="FS138" s="351"/>
      <c r="FT138" s="351"/>
      <c r="FU138" s="351"/>
      <c r="FV138" s="351"/>
      <c r="FW138" s="351"/>
      <c r="FX138" s="351"/>
      <c r="FY138" s="351"/>
      <c r="FZ138" s="351"/>
      <c r="GA138" s="351"/>
      <c r="GB138" s="351"/>
      <c r="GC138" s="351"/>
      <c r="GD138" s="351"/>
      <c r="GE138" s="351"/>
      <c r="GF138" s="351"/>
      <c r="GG138" s="351"/>
      <c r="GH138" s="351"/>
      <c r="GI138" s="351"/>
      <c r="GJ138" s="351"/>
      <c r="GK138" s="351"/>
      <c r="GL138" s="351"/>
      <c r="GM138" s="351"/>
      <c r="GN138" s="351"/>
      <c r="GO138" s="351"/>
      <c r="GP138" s="351"/>
      <c r="GQ138" s="351"/>
      <c r="GR138" s="351"/>
      <c r="GS138" s="351"/>
      <c r="GT138" s="351"/>
      <c r="GU138" s="351"/>
      <c r="GV138" s="351"/>
      <c r="GW138" s="351"/>
      <c r="GX138" s="351"/>
      <c r="GY138" s="351"/>
      <c r="GZ138" s="351"/>
      <c r="HA138" s="351"/>
      <c r="HB138" s="351"/>
      <c r="HC138" s="351"/>
      <c r="HD138" s="351"/>
      <c r="HE138" s="351"/>
      <c r="HF138" s="351"/>
      <c r="HG138" s="351"/>
      <c r="HH138" s="351"/>
      <c r="HI138" s="351"/>
      <c r="HJ138" s="351"/>
      <c r="HK138" s="351"/>
      <c r="HL138" s="351"/>
      <c r="HM138" s="351"/>
      <c r="HN138" s="351"/>
      <c r="HO138" s="351"/>
      <c r="HP138" s="351"/>
      <c r="HQ138" s="351"/>
      <c r="HR138" s="351"/>
      <c r="HS138" s="351"/>
      <c r="HT138" s="351"/>
      <c r="HU138" s="351"/>
      <c r="HV138" s="351"/>
      <c r="HW138" s="351"/>
      <c r="HX138" s="351"/>
      <c r="HY138" s="351"/>
      <c r="HZ138" s="351"/>
      <c r="IA138" s="351"/>
      <c r="IB138" s="351"/>
      <c r="IC138" s="351"/>
      <c r="ID138" s="351"/>
      <c r="IE138" s="351"/>
      <c r="IF138" s="351"/>
      <c r="IG138" s="351"/>
      <c r="IH138" s="351"/>
      <c r="II138" s="351"/>
      <c r="IJ138" s="351"/>
      <c r="IK138" s="351"/>
      <c r="IL138" s="351"/>
      <c r="IM138" s="351"/>
      <c r="IN138" s="351"/>
      <c r="IO138" s="351"/>
      <c r="IP138" s="351"/>
    </row>
    <row r="139" spans="1:250" s="352" customFormat="1" ht="16.5" customHeight="1" thickTop="1" thickBot="1" x14ac:dyDescent="0.3">
      <c r="A139" s="345"/>
      <c r="B139" s="346"/>
      <c r="C139" s="347"/>
      <c r="D139" s="348"/>
      <c r="E139" s="349"/>
      <c r="F139" s="349"/>
      <c r="G139" s="349"/>
      <c r="H139" s="349"/>
      <c r="I139" s="349"/>
      <c r="J139" s="353"/>
      <c r="K139" s="353"/>
      <c r="L139" s="353"/>
      <c r="M139" s="501" t="s">
        <v>42</v>
      </c>
      <c r="N139" s="501"/>
      <c r="O139" s="502"/>
      <c r="P139" s="354">
        <v>4</v>
      </c>
      <c r="Q139" s="355">
        <v>4</v>
      </c>
      <c r="R139" s="354">
        <v>3</v>
      </c>
      <c r="S139" s="355">
        <v>5</v>
      </c>
      <c r="T139" s="354">
        <v>8</v>
      </c>
      <c r="U139" s="355">
        <v>9</v>
      </c>
      <c r="V139" s="354">
        <v>9</v>
      </c>
      <c r="W139" s="355">
        <v>7</v>
      </c>
      <c r="X139" s="354">
        <v>8</v>
      </c>
      <c r="Y139" s="355">
        <v>11</v>
      </c>
      <c r="Z139" s="354">
        <v>5</v>
      </c>
      <c r="AA139" s="355">
        <v>13</v>
      </c>
      <c r="AB139" s="350"/>
      <c r="AC139" s="350"/>
      <c r="AD139" s="349"/>
      <c r="AE139" s="349"/>
      <c r="AF139" s="349"/>
      <c r="AG139" s="349"/>
      <c r="AH139" s="349"/>
      <c r="AI139" s="349"/>
      <c r="AJ139" s="349"/>
      <c r="AK139" s="349"/>
      <c r="AL139" s="349"/>
      <c r="AM139" s="349"/>
      <c r="AN139" s="349"/>
      <c r="AO139" s="349"/>
      <c r="AP139" s="349"/>
      <c r="AQ139" s="349"/>
      <c r="AR139" s="349"/>
      <c r="AS139" s="349"/>
      <c r="AT139" s="349"/>
      <c r="AU139" s="349"/>
      <c r="AV139" s="349"/>
      <c r="AW139" s="349"/>
      <c r="AX139" s="349"/>
      <c r="AY139" s="349"/>
      <c r="AZ139" s="349"/>
    </row>
    <row r="140" spans="1:250" s="124" customFormat="1" ht="16.899999999999999" customHeight="1" thickTop="1" x14ac:dyDescent="0.25">
      <c r="A140" s="559"/>
      <c r="B140" s="559"/>
      <c r="C140" s="559"/>
      <c r="D140" s="559"/>
      <c r="E140" s="559"/>
      <c r="F140" s="559"/>
      <c r="G140" s="559"/>
      <c r="H140" s="559"/>
      <c r="I140" s="559"/>
      <c r="J140" s="559"/>
      <c r="K140" s="559"/>
      <c r="L140" s="559"/>
      <c r="M140" s="559"/>
      <c r="N140" s="559"/>
      <c r="O140" s="559"/>
      <c r="P140" s="559"/>
      <c r="Q140" s="559"/>
      <c r="R140" s="559"/>
      <c r="S140" s="559"/>
      <c r="T140" s="559"/>
      <c r="U140" s="559"/>
      <c r="V140" s="559"/>
      <c r="W140" s="559"/>
      <c r="X140" s="559"/>
      <c r="Y140" s="559"/>
      <c r="Z140" s="559"/>
      <c r="AA140" s="559"/>
      <c r="AB140" s="559"/>
      <c r="AC140" s="559"/>
      <c r="AD140" s="559"/>
      <c r="AE140" s="559"/>
      <c r="AF140" s="559"/>
      <c r="AG140" s="559"/>
      <c r="AH140" s="559"/>
      <c r="AI140" s="559"/>
      <c r="AJ140" s="356"/>
      <c r="AK140" s="356"/>
      <c r="AL140" s="356"/>
      <c r="AM140" s="356"/>
      <c r="AN140" s="356"/>
      <c r="AO140" s="356"/>
      <c r="AP140" s="356"/>
      <c r="AQ140" s="356"/>
      <c r="AR140" s="356"/>
      <c r="AS140" s="356"/>
      <c r="AT140" s="356"/>
      <c r="AU140" s="356"/>
      <c r="AV140" s="123"/>
      <c r="AW140" s="123"/>
      <c r="AX140" s="123"/>
      <c r="AY140" s="123"/>
      <c r="AZ140" s="123"/>
    </row>
    <row r="141" spans="1:250" s="124" customFormat="1" ht="48.75" customHeight="1" x14ac:dyDescent="0.25">
      <c r="A141" s="562" t="s">
        <v>43</v>
      </c>
      <c r="B141" s="563"/>
      <c r="C141" s="563"/>
      <c r="D141" s="563"/>
      <c r="E141" s="563"/>
      <c r="F141" s="563"/>
      <c r="G141" s="563"/>
      <c r="H141" s="563"/>
      <c r="I141" s="563"/>
      <c r="J141" s="563"/>
      <c r="K141" s="563"/>
      <c r="L141" s="563"/>
      <c r="M141" s="563"/>
      <c r="N141" s="563"/>
      <c r="O141" s="563"/>
      <c r="P141" s="563"/>
      <c r="Q141" s="563"/>
      <c r="R141" s="563"/>
      <c r="S141" s="563"/>
      <c r="T141" s="563"/>
      <c r="U141" s="563"/>
      <c r="V141" s="563"/>
      <c r="W141" s="563"/>
      <c r="X141" s="563"/>
      <c r="Y141" s="563"/>
      <c r="Z141" s="563"/>
      <c r="AA141" s="563"/>
      <c r="AB141" s="563"/>
      <c r="AC141" s="563"/>
      <c r="AD141" s="564"/>
      <c r="AE141" s="560">
        <f>AD134</f>
        <v>5</v>
      </c>
      <c r="AF141" s="561"/>
      <c r="AG141" s="357"/>
      <c r="AH141" s="357"/>
      <c r="AI141" s="357"/>
      <c r="AJ141" s="123"/>
      <c r="AK141" s="123"/>
      <c r="AL141" s="123"/>
      <c r="AM141" s="123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</row>
    <row r="142" spans="1:250" s="124" customFormat="1" ht="38.450000000000003" customHeight="1" x14ac:dyDescent="0.25">
      <c r="A142" s="562" t="s">
        <v>44</v>
      </c>
      <c r="B142" s="563"/>
      <c r="C142" s="563"/>
      <c r="D142" s="563"/>
      <c r="E142" s="563"/>
      <c r="F142" s="563"/>
      <c r="G142" s="563"/>
      <c r="H142" s="563"/>
      <c r="I142" s="563"/>
      <c r="J142" s="563"/>
      <c r="K142" s="563"/>
      <c r="L142" s="563"/>
      <c r="M142" s="563"/>
      <c r="N142" s="563"/>
      <c r="O142" s="563"/>
      <c r="P142" s="563"/>
      <c r="Q142" s="563"/>
      <c r="R142" s="563"/>
      <c r="S142" s="563"/>
      <c r="T142" s="563"/>
      <c r="U142" s="563"/>
      <c r="V142" s="563"/>
      <c r="W142" s="563"/>
      <c r="X142" s="563"/>
      <c r="Y142" s="563"/>
      <c r="Z142" s="563"/>
      <c r="AA142" s="563"/>
      <c r="AB142" s="563"/>
      <c r="AC142" s="563"/>
      <c r="AD142" s="564"/>
      <c r="AE142" s="569" t="s">
        <v>235</v>
      </c>
      <c r="AF142" s="570"/>
      <c r="AG142" s="357"/>
      <c r="AH142" s="357"/>
      <c r="AI142" s="357"/>
      <c r="AJ142" s="123"/>
      <c r="AK142" s="123"/>
      <c r="AL142" s="123"/>
      <c r="AM142" s="123"/>
      <c r="AN142" s="123"/>
      <c r="AO142" s="123"/>
      <c r="AP142" s="123"/>
      <c r="AQ142" s="123"/>
      <c r="AR142" s="123"/>
      <c r="AS142" s="123"/>
      <c r="AT142" s="123"/>
      <c r="AU142" s="123"/>
      <c r="AV142" s="123"/>
      <c r="AW142" s="123"/>
      <c r="AX142" s="123"/>
      <c r="AY142" s="123"/>
      <c r="AZ142" s="123"/>
    </row>
    <row r="143" spans="1:250" s="124" customFormat="1" ht="30.75" customHeight="1" x14ac:dyDescent="0.25">
      <c r="A143" s="562" t="s">
        <v>45</v>
      </c>
      <c r="B143" s="563"/>
      <c r="C143" s="563"/>
      <c r="D143" s="563"/>
      <c r="E143" s="563"/>
      <c r="F143" s="563"/>
      <c r="G143" s="563"/>
      <c r="H143" s="563"/>
      <c r="I143" s="563"/>
      <c r="J143" s="563"/>
      <c r="K143" s="563"/>
      <c r="L143" s="563"/>
      <c r="M143" s="563"/>
      <c r="N143" s="563"/>
      <c r="O143" s="563"/>
      <c r="P143" s="563"/>
      <c r="Q143" s="563"/>
      <c r="R143" s="563"/>
      <c r="S143" s="563"/>
      <c r="T143" s="563"/>
      <c r="U143" s="563"/>
      <c r="V143" s="563"/>
      <c r="W143" s="563"/>
      <c r="X143" s="563"/>
      <c r="Y143" s="563"/>
      <c r="Z143" s="563"/>
      <c r="AA143" s="563"/>
      <c r="AB143" s="563"/>
      <c r="AC143" s="563"/>
      <c r="AD143" s="564"/>
      <c r="AE143" s="571">
        <f>(AB134/E134)*100</f>
        <v>32.978723404255319</v>
      </c>
      <c r="AF143" s="572"/>
      <c r="AG143" s="357"/>
      <c r="AH143" s="357"/>
      <c r="AI143" s="357"/>
      <c r="AJ143" s="123"/>
      <c r="AK143" s="123"/>
      <c r="AL143" s="123"/>
      <c r="AM143" s="123"/>
      <c r="AN143" s="123"/>
      <c r="AO143" s="123"/>
      <c r="AP143" s="123"/>
      <c r="AQ143" s="123"/>
      <c r="AR143" s="123"/>
      <c r="AS143" s="123"/>
      <c r="AT143" s="123"/>
      <c r="AU143" s="123"/>
      <c r="AV143" s="123"/>
      <c r="AW143" s="123"/>
      <c r="AX143" s="123"/>
      <c r="AY143" s="123"/>
      <c r="AZ143" s="123"/>
    </row>
    <row r="144" spans="1:250" s="124" customFormat="1" ht="45.75" customHeight="1" x14ac:dyDescent="0.25">
      <c r="A144" s="562" t="s">
        <v>161</v>
      </c>
      <c r="B144" s="563"/>
      <c r="C144" s="563"/>
      <c r="D144" s="563"/>
      <c r="E144" s="563"/>
      <c r="F144" s="563"/>
      <c r="G144" s="563"/>
      <c r="H144" s="563"/>
      <c r="I144" s="563"/>
      <c r="J144" s="563"/>
      <c r="K144" s="563"/>
      <c r="L144" s="563"/>
      <c r="M144" s="563"/>
      <c r="N144" s="563"/>
      <c r="O144" s="563"/>
      <c r="P144" s="563"/>
      <c r="Q144" s="563"/>
      <c r="R144" s="563"/>
      <c r="S144" s="563"/>
      <c r="T144" s="563"/>
      <c r="U144" s="563"/>
      <c r="V144" s="563"/>
      <c r="W144" s="563"/>
      <c r="X144" s="563"/>
      <c r="Y144" s="563"/>
      <c r="Z144" s="563"/>
      <c r="AA144" s="563"/>
      <c r="AB144" s="563"/>
      <c r="AC144" s="563"/>
      <c r="AD144" s="564"/>
      <c r="AE144" s="571">
        <f>(AC134/E134)*100</f>
        <v>28.448510638297869</v>
      </c>
      <c r="AF144" s="572"/>
      <c r="AG144" s="357"/>
      <c r="AH144" s="357"/>
      <c r="AI144" s="357"/>
      <c r="AJ144" s="123"/>
      <c r="AK144" s="123"/>
      <c r="AL144" s="123"/>
      <c r="AM144" s="123"/>
      <c r="AN144" s="123"/>
      <c r="AO144" s="123"/>
      <c r="AP144" s="123"/>
      <c r="AQ144" s="123"/>
      <c r="AR144" s="123"/>
      <c r="AS144" s="123"/>
      <c r="AT144" s="123"/>
      <c r="AU144" s="123"/>
      <c r="AV144" s="123"/>
      <c r="AW144" s="123"/>
      <c r="AX144" s="123"/>
      <c r="AY144" s="123"/>
      <c r="AZ144" s="123"/>
    </row>
    <row r="145" spans="1:52" s="124" customFormat="1" ht="51.75" customHeight="1" x14ac:dyDescent="0.25">
      <c r="A145" s="562" t="s">
        <v>46</v>
      </c>
      <c r="B145" s="563"/>
      <c r="C145" s="563"/>
      <c r="D145" s="563"/>
      <c r="E145" s="563"/>
      <c r="F145" s="563"/>
      <c r="G145" s="563"/>
      <c r="H145" s="563"/>
      <c r="I145" s="563"/>
      <c r="J145" s="563"/>
      <c r="K145" s="563"/>
      <c r="L145" s="563"/>
      <c r="M145" s="563"/>
      <c r="N145" s="563"/>
      <c r="O145" s="563"/>
      <c r="P145" s="563"/>
      <c r="Q145" s="563"/>
      <c r="R145" s="563"/>
      <c r="S145" s="563"/>
      <c r="T145" s="563"/>
      <c r="U145" s="563"/>
      <c r="V145" s="563"/>
      <c r="W145" s="563"/>
      <c r="X145" s="563"/>
      <c r="Y145" s="563"/>
      <c r="Z145" s="563"/>
      <c r="AA145" s="563"/>
      <c r="AB145" s="563"/>
      <c r="AC145" s="563"/>
      <c r="AD145" s="564"/>
      <c r="AE145" s="565">
        <f>AE134*100/E134</f>
        <v>70.212765957446805</v>
      </c>
      <c r="AF145" s="566"/>
      <c r="AG145" s="358"/>
      <c r="AH145" s="358"/>
      <c r="AI145" s="358"/>
      <c r="AJ145" s="123"/>
      <c r="AK145" s="123"/>
      <c r="AL145" s="123"/>
      <c r="AM145" s="123"/>
      <c r="AN145" s="123"/>
      <c r="AO145" s="123"/>
      <c r="AP145" s="123"/>
      <c r="AQ145" s="123"/>
      <c r="AR145" s="123"/>
      <c r="AS145" s="123"/>
      <c r="AT145" s="123"/>
      <c r="AU145" s="123"/>
      <c r="AV145" s="123"/>
      <c r="AW145" s="123"/>
      <c r="AX145" s="123"/>
      <c r="AY145" s="123"/>
      <c r="AZ145" s="123"/>
    </row>
    <row r="146" spans="1:52" s="124" customFormat="1" ht="44.25" customHeight="1" x14ac:dyDescent="0.25">
      <c r="A146" s="562" t="s">
        <v>47</v>
      </c>
      <c r="B146" s="563"/>
      <c r="C146" s="563"/>
      <c r="D146" s="563"/>
      <c r="E146" s="563"/>
      <c r="F146" s="563"/>
      <c r="G146" s="563"/>
      <c r="H146" s="563"/>
      <c r="I146" s="563"/>
      <c r="J146" s="563"/>
      <c r="K146" s="563"/>
      <c r="L146" s="563"/>
      <c r="M146" s="563"/>
      <c r="N146" s="563"/>
      <c r="O146" s="563"/>
      <c r="P146" s="563"/>
      <c r="Q146" s="563"/>
      <c r="R146" s="563"/>
      <c r="S146" s="563"/>
      <c r="T146" s="563"/>
      <c r="U146" s="563"/>
      <c r="V146" s="563"/>
      <c r="W146" s="563"/>
      <c r="X146" s="563"/>
      <c r="Y146" s="563"/>
      <c r="Z146" s="563"/>
      <c r="AA146" s="563"/>
      <c r="AB146" s="563"/>
      <c r="AC146" s="563"/>
      <c r="AD146" s="564"/>
      <c r="AE146" s="567">
        <f>AF134/E134*100</f>
        <v>0</v>
      </c>
      <c r="AF146" s="568"/>
      <c r="AG146" s="358"/>
      <c r="AH146" s="358"/>
      <c r="AI146" s="358"/>
      <c r="AJ146" s="123"/>
      <c r="AK146" s="123"/>
      <c r="AL146" s="123"/>
      <c r="AM146" s="123"/>
      <c r="AN146" s="123"/>
      <c r="AO146" s="123"/>
      <c r="AP146" s="123"/>
      <c r="AQ146" s="123"/>
      <c r="AR146" s="123"/>
      <c r="AS146" s="123"/>
      <c r="AT146" s="123"/>
      <c r="AU146" s="123"/>
      <c r="AV146" s="123"/>
      <c r="AW146" s="123"/>
      <c r="AX146" s="123"/>
      <c r="AY146" s="123"/>
      <c r="AZ146" s="123"/>
    </row>
    <row r="147" spans="1:52" ht="16.5" customHeight="1" x14ac:dyDescent="0.2">
      <c r="A147" s="4"/>
      <c r="B147" s="112"/>
      <c r="C147" s="113"/>
      <c r="D147" s="5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14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  <c r="AV147" s="108"/>
      <c r="AW147" s="108"/>
      <c r="AX147" s="108"/>
      <c r="AY147" s="108"/>
      <c r="AZ147" s="108"/>
    </row>
    <row r="148" spans="1:52" ht="16.5" customHeight="1" x14ac:dyDescent="0.2">
      <c r="A148" s="4"/>
      <c r="B148" s="112"/>
      <c r="C148" s="113"/>
      <c r="D148" s="5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14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  <c r="AV148" s="108"/>
      <c r="AW148" s="108"/>
      <c r="AX148" s="108"/>
      <c r="AY148" s="108"/>
      <c r="AZ148" s="108"/>
    </row>
    <row r="149" spans="1:52" ht="16.5" customHeight="1" x14ac:dyDescent="0.2">
      <c r="A149" s="4"/>
      <c r="B149" s="112"/>
      <c r="C149" s="113"/>
      <c r="D149" s="5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14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109"/>
      <c r="AO149" s="109"/>
      <c r="AP149" s="109"/>
      <c r="AQ149" s="109"/>
      <c r="AR149" s="109"/>
      <c r="AS149" s="109"/>
      <c r="AT149" s="109"/>
      <c r="AU149" s="109"/>
      <c r="AV149" s="1"/>
      <c r="AW149" s="1"/>
      <c r="AX149" s="1"/>
      <c r="AY149" s="1"/>
      <c r="AZ149" s="1"/>
    </row>
    <row r="150" spans="1:52" ht="16.5" customHeight="1" x14ac:dyDescent="0.2">
      <c r="A150" s="4"/>
      <c r="B150" s="112"/>
      <c r="C150" s="113"/>
      <c r="D150" s="5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14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  <c r="AV150" s="1"/>
      <c r="AW150" s="1"/>
      <c r="AX150" s="1"/>
      <c r="AY150" s="1"/>
      <c r="AZ150" s="1"/>
    </row>
    <row r="151" spans="1:52" ht="16.5" customHeight="1" x14ac:dyDescent="0.2">
      <c r="A151" s="4"/>
      <c r="B151" s="112"/>
      <c r="C151" s="113"/>
      <c r="D151" s="5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14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  <c r="AS151" s="109"/>
      <c r="AT151" s="109"/>
      <c r="AU151" s="109"/>
      <c r="AV151" s="1"/>
      <c r="AW151" s="1"/>
      <c r="AX151" s="1"/>
      <c r="AY151" s="1"/>
      <c r="AZ151" s="1"/>
    </row>
    <row r="152" spans="1:52" ht="16.5" customHeight="1" x14ac:dyDescent="0.2">
      <c r="A152" s="4"/>
      <c r="B152" s="112"/>
      <c r="C152" s="113"/>
      <c r="D152" s="5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14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  <c r="AV152" s="1"/>
      <c r="AW152" s="1"/>
      <c r="AX152" s="1"/>
      <c r="AY152" s="1"/>
      <c r="AZ152" s="1"/>
    </row>
    <row r="153" spans="1:52" ht="16.5" customHeight="1" x14ac:dyDescent="0.2">
      <c r="A153" s="4"/>
      <c r="B153" s="112"/>
      <c r="C153" s="113"/>
      <c r="D153" s="5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14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  <c r="AV153" s="1"/>
      <c r="AW153" s="1"/>
      <c r="AX153" s="1"/>
      <c r="AY153" s="1"/>
      <c r="AZ153" s="1"/>
    </row>
    <row r="154" spans="1:52" ht="16.5" customHeight="1" x14ac:dyDescent="0.2">
      <c r="A154" s="4"/>
      <c r="B154" s="112"/>
      <c r="C154" s="113"/>
      <c r="D154" s="5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14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  <c r="AV154" s="1"/>
      <c r="AW154" s="1"/>
      <c r="AX154" s="1"/>
      <c r="AY154" s="1"/>
      <c r="AZ154" s="1"/>
    </row>
    <row r="155" spans="1:52" ht="16.5" customHeight="1" x14ac:dyDescent="0.2">
      <c r="A155" s="4"/>
      <c r="B155" s="112"/>
      <c r="C155" s="113"/>
      <c r="D155" s="5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14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09"/>
      <c r="AO155" s="109"/>
      <c r="AP155" s="109"/>
      <c r="AQ155" s="109"/>
      <c r="AR155" s="109"/>
      <c r="AS155" s="109"/>
      <c r="AT155" s="109"/>
      <c r="AU155" s="109"/>
      <c r="AV155" s="1"/>
      <c r="AW155" s="1"/>
      <c r="AX155" s="1"/>
      <c r="AY155" s="1"/>
      <c r="AZ155" s="1"/>
    </row>
    <row r="156" spans="1:52" ht="16.5" customHeight="1" x14ac:dyDescent="0.2">
      <c r="A156" s="4"/>
      <c r="B156" s="112"/>
      <c r="C156" s="113"/>
      <c r="D156" s="5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14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09"/>
      <c r="AO156" s="109"/>
      <c r="AP156" s="109"/>
      <c r="AQ156" s="109"/>
      <c r="AR156" s="109"/>
      <c r="AS156" s="109"/>
      <c r="AT156" s="109"/>
      <c r="AU156" s="109"/>
      <c r="AV156" s="1"/>
      <c r="AW156" s="1"/>
      <c r="AX156" s="1"/>
      <c r="AY156" s="1"/>
      <c r="AZ156" s="1"/>
    </row>
    <row r="157" spans="1:52" ht="16.5" customHeight="1" x14ac:dyDescent="0.2">
      <c r="A157" s="4"/>
      <c r="B157" s="112"/>
      <c r="C157" s="113"/>
      <c r="D157" s="5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14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109"/>
      <c r="AO157" s="109"/>
      <c r="AP157" s="109"/>
      <c r="AQ157" s="109"/>
      <c r="AR157" s="109"/>
      <c r="AS157" s="109"/>
      <c r="AT157" s="109"/>
      <c r="AU157" s="109"/>
      <c r="AV157" s="1"/>
      <c r="AW157" s="1"/>
      <c r="AX157" s="1"/>
      <c r="AY157" s="1"/>
      <c r="AZ157" s="1"/>
    </row>
    <row r="158" spans="1:52" ht="16.5" customHeight="1" x14ac:dyDescent="0.2">
      <c r="A158" s="4"/>
      <c r="B158" s="112"/>
      <c r="C158" s="113"/>
      <c r="D158" s="5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14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09"/>
      <c r="AO158" s="109"/>
      <c r="AP158" s="109"/>
      <c r="AQ158" s="109"/>
      <c r="AR158" s="109"/>
      <c r="AS158" s="109"/>
      <c r="AT158" s="109"/>
      <c r="AU158" s="109"/>
      <c r="AV158" s="1"/>
      <c r="AW158" s="1"/>
      <c r="AX158" s="1"/>
      <c r="AY158" s="1"/>
      <c r="AZ158" s="1"/>
    </row>
    <row r="159" spans="1:52" ht="16.5" customHeight="1" x14ac:dyDescent="0.2">
      <c r="A159" s="4"/>
      <c r="B159" s="112"/>
      <c r="C159" s="113"/>
      <c r="D159" s="5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14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109"/>
      <c r="AO159" s="109"/>
      <c r="AP159" s="109"/>
      <c r="AQ159" s="109"/>
      <c r="AR159" s="109"/>
      <c r="AS159" s="109"/>
      <c r="AT159" s="109"/>
      <c r="AU159" s="109"/>
      <c r="AV159" s="1"/>
      <c r="AW159" s="1"/>
      <c r="AX159" s="1"/>
      <c r="AY159" s="1"/>
      <c r="AZ159" s="1"/>
    </row>
    <row r="160" spans="1:52" ht="16.5" customHeight="1" x14ac:dyDescent="0.2">
      <c r="A160" s="4"/>
      <c r="B160" s="112"/>
      <c r="C160" s="113"/>
      <c r="D160" s="5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14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109"/>
      <c r="AO160" s="109"/>
      <c r="AP160" s="109"/>
      <c r="AQ160" s="109"/>
      <c r="AR160" s="109"/>
      <c r="AS160" s="109"/>
      <c r="AT160" s="109"/>
      <c r="AU160" s="109"/>
      <c r="AV160" s="1"/>
      <c r="AW160" s="1"/>
      <c r="AX160" s="1"/>
      <c r="AY160" s="1"/>
      <c r="AZ160" s="1"/>
    </row>
    <row r="161" spans="1:52" ht="16.5" customHeight="1" x14ac:dyDescent="0.2">
      <c r="A161" s="4"/>
      <c r="B161" s="112"/>
      <c r="C161" s="113"/>
      <c r="D161" s="5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14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109"/>
      <c r="AO161" s="109"/>
      <c r="AP161" s="109"/>
      <c r="AQ161" s="109"/>
      <c r="AR161" s="109"/>
      <c r="AS161" s="109"/>
      <c r="AT161" s="109"/>
      <c r="AU161" s="109"/>
      <c r="AV161" s="1"/>
      <c r="AW161" s="1"/>
      <c r="AX161" s="1"/>
      <c r="AY161" s="1"/>
      <c r="AZ161" s="1"/>
    </row>
    <row r="162" spans="1:52" ht="16.5" customHeight="1" x14ac:dyDescent="0.2">
      <c r="A162" s="4"/>
      <c r="B162" s="112"/>
      <c r="C162" s="113"/>
      <c r="D162" s="5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14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109"/>
      <c r="AO162" s="109"/>
      <c r="AP162" s="109"/>
      <c r="AQ162" s="109"/>
      <c r="AR162" s="109"/>
      <c r="AS162" s="109"/>
      <c r="AT162" s="109"/>
      <c r="AU162" s="109"/>
      <c r="AV162" s="1"/>
      <c r="AW162" s="1"/>
      <c r="AX162" s="1"/>
      <c r="AY162" s="1"/>
      <c r="AZ162" s="1"/>
    </row>
    <row r="163" spans="1:52" ht="16.5" customHeight="1" x14ac:dyDescent="0.2">
      <c r="A163" s="4"/>
      <c r="B163" s="112"/>
      <c r="C163" s="113"/>
      <c r="D163" s="5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14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109"/>
      <c r="AO163" s="109"/>
      <c r="AP163" s="109"/>
      <c r="AQ163" s="109"/>
      <c r="AR163" s="109"/>
      <c r="AS163" s="109"/>
      <c r="AT163" s="109"/>
      <c r="AU163" s="109"/>
      <c r="AV163" s="1"/>
      <c r="AW163" s="1"/>
      <c r="AX163" s="1"/>
      <c r="AY163" s="1"/>
      <c r="AZ163" s="1"/>
    </row>
    <row r="164" spans="1:52" ht="16.5" customHeight="1" x14ac:dyDescent="0.2">
      <c r="A164" s="4"/>
      <c r="B164" s="112"/>
      <c r="C164" s="113"/>
      <c r="D164" s="5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14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109"/>
      <c r="AO164" s="109"/>
      <c r="AP164" s="109"/>
      <c r="AQ164" s="109"/>
      <c r="AR164" s="109"/>
      <c r="AS164" s="109"/>
      <c r="AT164" s="109"/>
      <c r="AU164" s="109"/>
      <c r="AV164" s="1"/>
      <c r="AW164" s="1"/>
      <c r="AX164" s="1"/>
      <c r="AY164" s="1"/>
      <c r="AZ164" s="1"/>
    </row>
    <row r="165" spans="1:52" ht="16.5" customHeight="1" x14ac:dyDescent="0.2">
      <c r="A165" s="4"/>
      <c r="B165" s="112"/>
      <c r="C165" s="113"/>
      <c r="D165" s="5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14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109"/>
      <c r="AO165" s="109"/>
      <c r="AP165" s="109"/>
      <c r="AQ165" s="109"/>
      <c r="AR165" s="109"/>
      <c r="AS165" s="109"/>
      <c r="AT165" s="109"/>
      <c r="AU165" s="109"/>
      <c r="AV165" s="1"/>
      <c r="AW165" s="1"/>
      <c r="AX165" s="1"/>
      <c r="AY165" s="1"/>
      <c r="AZ165" s="1"/>
    </row>
    <row r="166" spans="1:52" ht="16.5" customHeight="1" x14ac:dyDescent="0.2">
      <c r="A166" s="4"/>
      <c r="B166" s="112"/>
      <c r="C166" s="113"/>
      <c r="D166" s="5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14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109"/>
      <c r="AO166" s="109"/>
      <c r="AP166" s="109"/>
      <c r="AQ166" s="109"/>
      <c r="AR166" s="109"/>
      <c r="AS166" s="109"/>
      <c r="AT166" s="109"/>
      <c r="AU166" s="109"/>
      <c r="AV166" s="1"/>
      <c r="AW166" s="1"/>
      <c r="AX166" s="1"/>
      <c r="AY166" s="1"/>
      <c r="AZ166" s="1"/>
    </row>
    <row r="167" spans="1:52" ht="16.5" customHeight="1" x14ac:dyDescent="0.2">
      <c r="A167" s="4"/>
      <c r="B167" s="112"/>
      <c r="C167" s="113"/>
      <c r="D167" s="5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14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109"/>
      <c r="AO167" s="109"/>
      <c r="AP167" s="109"/>
      <c r="AQ167" s="109"/>
      <c r="AR167" s="109"/>
      <c r="AS167" s="109"/>
      <c r="AT167" s="109"/>
      <c r="AU167" s="109"/>
      <c r="AV167" s="1"/>
      <c r="AW167" s="1"/>
      <c r="AX167" s="1"/>
      <c r="AY167" s="1"/>
      <c r="AZ167" s="1"/>
    </row>
    <row r="168" spans="1:52" ht="16.5" customHeight="1" x14ac:dyDescent="0.2">
      <c r="A168" s="4"/>
      <c r="B168" s="112"/>
      <c r="C168" s="113"/>
      <c r="D168" s="5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14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109"/>
      <c r="AO168" s="109"/>
      <c r="AP168" s="109"/>
      <c r="AQ168" s="109"/>
      <c r="AR168" s="109"/>
      <c r="AS168" s="109"/>
      <c r="AT168" s="109"/>
      <c r="AU168" s="109"/>
      <c r="AV168" s="1"/>
      <c r="AW168" s="1"/>
      <c r="AX168" s="1"/>
      <c r="AY168" s="1"/>
      <c r="AZ168" s="1"/>
    </row>
    <row r="169" spans="1:52" ht="16.5" customHeight="1" x14ac:dyDescent="0.2">
      <c r="A169" s="4"/>
      <c r="B169" s="112"/>
      <c r="C169" s="113"/>
      <c r="D169" s="5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14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109"/>
      <c r="AO169" s="109"/>
      <c r="AP169" s="109"/>
      <c r="AQ169" s="109"/>
      <c r="AR169" s="109"/>
      <c r="AS169" s="109"/>
      <c r="AT169" s="109"/>
      <c r="AU169" s="109"/>
      <c r="AV169" s="1"/>
      <c r="AW169" s="1"/>
      <c r="AX169" s="1"/>
      <c r="AY169" s="1"/>
      <c r="AZ169" s="1"/>
    </row>
    <row r="170" spans="1:52" ht="16.5" customHeight="1" x14ac:dyDescent="0.2">
      <c r="A170" s="4"/>
      <c r="B170" s="112"/>
      <c r="C170" s="113"/>
      <c r="D170" s="5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14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109"/>
      <c r="AO170" s="109"/>
      <c r="AP170" s="109"/>
      <c r="AQ170" s="109"/>
      <c r="AR170" s="109"/>
      <c r="AS170" s="109"/>
      <c r="AT170" s="109"/>
      <c r="AU170" s="109"/>
      <c r="AV170" s="1"/>
      <c r="AW170" s="1"/>
      <c r="AX170" s="1"/>
      <c r="AY170" s="1"/>
      <c r="AZ170" s="1"/>
    </row>
    <row r="171" spans="1:52" ht="16.5" customHeight="1" x14ac:dyDescent="0.2">
      <c r="A171" s="4"/>
      <c r="B171" s="112"/>
      <c r="C171" s="113"/>
      <c r="D171" s="5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14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109"/>
      <c r="AO171" s="109"/>
      <c r="AP171" s="109"/>
      <c r="AQ171" s="109"/>
      <c r="AR171" s="109"/>
      <c r="AS171" s="109"/>
      <c r="AT171" s="109"/>
      <c r="AU171" s="109"/>
      <c r="AV171" s="1"/>
      <c r="AW171" s="1"/>
      <c r="AX171" s="1"/>
      <c r="AY171" s="1"/>
      <c r="AZ171" s="1"/>
    </row>
    <row r="172" spans="1:52" ht="16.5" customHeight="1" x14ac:dyDescent="0.2">
      <c r="A172" s="4"/>
      <c r="B172" s="112"/>
      <c r="C172" s="113"/>
      <c r="D172" s="5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14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109"/>
      <c r="AO172" s="109"/>
      <c r="AP172" s="109"/>
      <c r="AQ172" s="109"/>
      <c r="AR172" s="109"/>
      <c r="AS172" s="109"/>
      <c r="AT172" s="109"/>
      <c r="AU172" s="109"/>
      <c r="AV172" s="1"/>
      <c r="AW172" s="1"/>
      <c r="AX172" s="1"/>
      <c r="AY172" s="1"/>
      <c r="AZ172" s="1"/>
    </row>
    <row r="173" spans="1:52" ht="16.5" customHeight="1" x14ac:dyDescent="0.2">
      <c r="A173" s="4"/>
      <c r="B173" s="112"/>
      <c r="C173" s="113"/>
      <c r="D173" s="5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14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109"/>
      <c r="AO173" s="109"/>
      <c r="AP173" s="109"/>
      <c r="AQ173" s="109"/>
      <c r="AR173" s="109"/>
      <c r="AS173" s="109"/>
      <c r="AT173" s="109"/>
      <c r="AU173" s="109"/>
      <c r="AV173" s="1"/>
      <c r="AW173" s="1"/>
      <c r="AX173" s="1"/>
      <c r="AY173" s="1"/>
      <c r="AZ173" s="1"/>
    </row>
    <row r="174" spans="1:52" ht="16.5" customHeight="1" x14ac:dyDescent="0.2">
      <c r="A174" s="4"/>
      <c r="B174" s="112"/>
      <c r="C174" s="113"/>
      <c r="D174" s="5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14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109"/>
      <c r="AO174" s="109"/>
      <c r="AP174" s="109"/>
      <c r="AQ174" s="109"/>
      <c r="AR174" s="109"/>
      <c r="AS174" s="109"/>
      <c r="AT174" s="109"/>
      <c r="AU174" s="109"/>
      <c r="AV174" s="1"/>
      <c r="AW174" s="1"/>
      <c r="AX174" s="1"/>
      <c r="AY174" s="1"/>
      <c r="AZ174" s="1"/>
    </row>
    <row r="175" spans="1:52" ht="16.5" customHeight="1" x14ac:dyDescent="0.2">
      <c r="A175" s="4"/>
      <c r="B175" s="112"/>
      <c r="C175" s="113"/>
      <c r="D175" s="5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14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09"/>
      <c r="AO175" s="109"/>
      <c r="AP175" s="109"/>
      <c r="AQ175" s="109"/>
      <c r="AR175" s="109"/>
      <c r="AS175" s="109"/>
      <c r="AT175" s="109"/>
      <c r="AU175" s="109"/>
      <c r="AV175" s="1"/>
      <c r="AW175" s="1"/>
      <c r="AX175" s="1"/>
      <c r="AY175" s="1"/>
      <c r="AZ175" s="1"/>
    </row>
    <row r="176" spans="1:52" ht="16.5" customHeight="1" x14ac:dyDescent="0.2">
      <c r="A176" s="4"/>
      <c r="B176" s="112"/>
      <c r="C176" s="113"/>
      <c r="D176" s="5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14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09"/>
      <c r="AO176" s="109"/>
      <c r="AP176" s="109"/>
      <c r="AQ176" s="109"/>
      <c r="AR176" s="109"/>
      <c r="AS176" s="109"/>
      <c r="AT176" s="109"/>
      <c r="AU176" s="109"/>
      <c r="AV176" s="1"/>
      <c r="AW176" s="1"/>
      <c r="AX176" s="1"/>
      <c r="AY176" s="1"/>
      <c r="AZ176" s="1"/>
    </row>
    <row r="177" spans="1:52" ht="16.5" customHeight="1" x14ac:dyDescent="0.2">
      <c r="A177" s="4"/>
      <c r="B177" s="112"/>
      <c r="C177" s="113"/>
      <c r="D177" s="5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14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09"/>
      <c r="AO177" s="109"/>
      <c r="AP177" s="109"/>
      <c r="AQ177" s="109"/>
      <c r="AR177" s="109"/>
      <c r="AS177" s="109"/>
      <c r="AT177" s="109"/>
      <c r="AU177" s="109"/>
      <c r="AV177" s="1"/>
      <c r="AW177" s="1"/>
      <c r="AX177" s="1"/>
      <c r="AY177" s="1"/>
      <c r="AZ177" s="1"/>
    </row>
    <row r="178" spans="1:52" ht="16.5" customHeight="1" x14ac:dyDescent="0.2">
      <c r="A178" s="4"/>
      <c r="B178" s="112"/>
      <c r="C178" s="113"/>
      <c r="D178" s="5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14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09"/>
      <c r="AO178" s="109"/>
      <c r="AP178" s="109"/>
      <c r="AQ178" s="109"/>
      <c r="AR178" s="109"/>
      <c r="AS178" s="109"/>
      <c r="AT178" s="109"/>
      <c r="AU178" s="109"/>
      <c r="AV178" s="1"/>
      <c r="AW178" s="1"/>
      <c r="AX178" s="1"/>
      <c r="AY178" s="1"/>
      <c r="AZ178" s="1"/>
    </row>
    <row r="179" spans="1:52" ht="16.5" customHeight="1" x14ac:dyDescent="0.2">
      <c r="A179" s="4"/>
      <c r="B179" s="112"/>
      <c r="C179" s="113"/>
      <c r="D179" s="5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14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09"/>
      <c r="AO179" s="109"/>
      <c r="AP179" s="109"/>
      <c r="AQ179" s="109"/>
      <c r="AR179" s="109"/>
      <c r="AS179" s="109"/>
      <c r="AT179" s="109"/>
      <c r="AU179" s="109"/>
      <c r="AV179" s="1"/>
      <c r="AW179" s="1"/>
      <c r="AX179" s="1"/>
      <c r="AY179" s="1"/>
      <c r="AZ179" s="1"/>
    </row>
    <row r="180" spans="1:52" ht="16.5" customHeight="1" x14ac:dyDescent="0.2">
      <c r="A180" s="4"/>
      <c r="B180" s="112"/>
      <c r="C180" s="113"/>
      <c r="D180" s="5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14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09"/>
      <c r="AO180" s="109"/>
      <c r="AP180" s="109"/>
      <c r="AQ180" s="109"/>
      <c r="AR180" s="109"/>
      <c r="AS180" s="109"/>
      <c r="AT180" s="109"/>
      <c r="AU180" s="109"/>
      <c r="AV180" s="1"/>
      <c r="AW180" s="1"/>
      <c r="AX180" s="1"/>
      <c r="AY180" s="1"/>
      <c r="AZ180" s="1"/>
    </row>
    <row r="181" spans="1:52" ht="16.5" customHeight="1" x14ac:dyDescent="0.2">
      <c r="A181" s="4"/>
      <c r="B181" s="112"/>
      <c r="C181" s="113"/>
      <c r="D181" s="5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14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09"/>
      <c r="AO181" s="109"/>
      <c r="AP181" s="109"/>
      <c r="AQ181" s="109"/>
      <c r="AR181" s="109"/>
      <c r="AS181" s="109"/>
      <c r="AT181" s="109"/>
      <c r="AU181" s="109"/>
      <c r="AV181" s="1"/>
      <c r="AW181" s="1"/>
      <c r="AX181" s="1"/>
      <c r="AY181" s="1"/>
      <c r="AZ181" s="1"/>
    </row>
    <row r="182" spans="1:52" ht="16.5" customHeight="1" x14ac:dyDescent="0.2">
      <c r="A182" s="4"/>
      <c r="B182" s="112"/>
      <c r="C182" s="113"/>
      <c r="D182" s="5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14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09"/>
      <c r="AO182" s="109"/>
      <c r="AP182" s="109"/>
      <c r="AQ182" s="109"/>
      <c r="AR182" s="109"/>
      <c r="AS182" s="109"/>
      <c r="AT182" s="109"/>
      <c r="AU182" s="109"/>
      <c r="AV182" s="1"/>
      <c r="AW182" s="1"/>
      <c r="AX182" s="1"/>
      <c r="AY182" s="1"/>
      <c r="AZ182" s="1"/>
    </row>
    <row r="183" spans="1:52" ht="16.5" customHeight="1" x14ac:dyDescent="0.2">
      <c r="A183" s="4"/>
      <c r="B183" s="112"/>
      <c r="C183" s="113"/>
      <c r="D183" s="5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14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09"/>
      <c r="AO183" s="109"/>
      <c r="AP183" s="109"/>
      <c r="AQ183" s="109"/>
      <c r="AR183" s="109"/>
      <c r="AS183" s="109"/>
      <c r="AT183" s="109"/>
      <c r="AU183" s="109"/>
      <c r="AV183" s="1"/>
      <c r="AW183" s="1"/>
      <c r="AX183" s="1"/>
      <c r="AY183" s="1"/>
      <c r="AZ183" s="1"/>
    </row>
    <row r="184" spans="1:52" ht="16.5" customHeight="1" x14ac:dyDescent="0.2">
      <c r="A184" s="4"/>
      <c r="B184" s="112"/>
      <c r="C184" s="113"/>
      <c r="D184" s="5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14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09"/>
      <c r="AO184" s="109"/>
      <c r="AP184" s="109"/>
      <c r="AQ184" s="109"/>
      <c r="AR184" s="109"/>
      <c r="AS184" s="109"/>
      <c r="AT184" s="109"/>
      <c r="AU184" s="109"/>
      <c r="AV184" s="1"/>
      <c r="AW184" s="1"/>
      <c r="AX184" s="1"/>
      <c r="AY184" s="1"/>
      <c r="AZ184" s="1"/>
    </row>
    <row r="185" spans="1:52" ht="16.5" customHeight="1" x14ac:dyDescent="0.2">
      <c r="A185" s="4"/>
      <c r="B185" s="112"/>
      <c r="C185" s="113"/>
      <c r="D185" s="5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14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  <c r="AN185" s="109"/>
      <c r="AO185" s="109"/>
      <c r="AP185" s="109"/>
      <c r="AQ185" s="109"/>
      <c r="AR185" s="109"/>
      <c r="AS185" s="109"/>
      <c r="AT185" s="109"/>
      <c r="AU185" s="109"/>
      <c r="AV185" s="1"/>
      <c r="AW185" s="1"/>
      <c r="AX185" s="1"/>
      <c r="AY185" s="1"/>
      <c r="AZ185" s="1"/>
    </row>
    <row r="186" spans="1:52" ht="16.5" customHeight="1" x14ac:dyDescent="0.2">
      <c r="A186" s="4"/>
      <c r="B186" s="112"/>
      <c r="C186" s="113"/>
      <c r="D186" s="5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14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109"/>
      <c r="AO186" s="109"/>
      <c r="AP186" s="109"/>
      <c r="AQ186" s="109"/>
      <c r="AR186" s="109"/>
      <c r="AS186" s="109"/>
      <c r="AT186" s="109"/>
      <c r="AU186" s="109"/>
      <c r="AV186" s="1"/>
      <c r="AW186" s="1"/>
      <c r="AX186" s="1"/>
      <c r="AY186" s="1"/>
      <c r="AZ186" s="1"/>
    </row>
    <row r="187" spans="1:52" ht="16.5" customHeight="1" x14ac:dyDescent="0.2">
      <c r="A187" s="4"/>
      <c r="B187" s="112"/>
      <c r="C187" s="113"/>
      <c r="D187" s="5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14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109"/>
      <c r="AO187" s="109"/>
      <c r="AP187" s="109"/>
      <c r="AQ187" s="109"/>
      <c r="AR187" s="109"/>
      <c r="AS187" s="109"/>
      <c r="AT187" s="109"/>
      <c r="AU187" s="109"/>
      <c r="AV187" s="1"/>
      <c r="AW187" s="1"/>
      <c r="AX187" s="1"/>
      <c r="AY187" s="1"/>
      <c r="AZ187" s="1"/>
    </row>
    <row r="188" spans="1:52" ht="16.5" customHeight="1" x14ac:dyDescent="0.2">
      <c r="A188" s="4"/>
      <c r="B188" s="112"/>
      <c r="C188" s="113"/>
      <c r="D188" s="5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14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109"/>
      <c r="AO188" s="109"/>
      <c r="AP188" s="109"/>
      <c r="AQ188" s="109"/>
      <c r="AR188" s="109"/>
      <c r="AS188" s="109"/>
      <c r="AT188" s="109"/>
      <c r="AU188" s="109"/>
      <c r="AV188" s="1"/>
      <c r="AW188" s="1"/>
      <c r="AX188" s="1"/>
      <c r="AY188" s="1"/>
      <c r="AZ188" s="1"/>
    </row>
    <row r="189" spans="1:52" ht="16.5" customHeight="1" x14ac:dyDescent="0.2">
      <c r="A189" s="4"/>
      <c r="B189" s="112"/>
      <c r="C189" s="113"/>
      <c r="D189" s="5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14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109"/>
      <c r="AO189" s="109"/>
      <c r="AP189" s="109"/>
      <c r="AQ189" s="109"/>
      <c r="AR189" s="109"/>
      <c r="AS189" s="109"/>
      <c r="AT189" s="109"/>
      <c r="AU189" s="109"/>
      <c r="AV189" s="1"/>
      <c r="AW189" s="1"/>
      <c r="AX189" s="1"/>
      <c r="AY189" s="1"/>
      <c r="AZ189" s="1"/>
    </row>
    <row r="190" spans="1:52" ht="16.5" customHeight="1" x14ac:dyDescent="0.2">
      <c r="A190" s="4"/>
      <c r="B190" s="112"/>
      <c r="C190" s="113"/>
      <c r="D190" s="5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14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109"/>
      <c r="AO190" s="109"/>
      <c r="AP190" s="109"/>
      <c r="AQ190" s="109"/>
      <c r="AR190" s="109"/>
      <c r="AS190" s="109"/>
      <c r="AT190" s="109"/>
      <c r="AU190" s="109"/>
      <c r="AV190" s="1"/>
      <c r="AW190" s="1"/>
      <c r="AX190" s="1"/>
      <c r="AY190" s="1"/>
      <c r="AZ190" s="1"/>
    </row>
    <row r="191" spans="1:52" ht="16.5" customHeight="1" x14ac:dyDescent="0.2">
      <c r="A191" s="4"/>
      <c r="B191" s="112"/>
      <c r="C191" s="113"/>
      <c r="D191" s="5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14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09"/>
      <c r="AO191" s="109"/>
      <c r="AP191" s="109"/>
      <c r="AQ191" s="109"/>
      <c r="AR191" s="109"/>
      <c r="AS191" s="109"/>
      <c r="AT191" s="109"/>
      <c r="AU191" s="109"/>
      <c r="AV191" s="1"/>
      <c r="AW191" s="1"/>
      <c r="AX191" s="1"/>
      <c r="AY191" s="1"/>
      <c r="AZ191" s="1"/>
    </row>
    <row r="192" spans="1:52" ht="16.5" customHeight="1" x14ac:dyDescent="0.2">
      <c r="A192" s="4"/>
      <c r="B192" s="112"/>
      <c r="C192" s="113"/>
      <c r="D192" s="5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14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109"/>
      <c r="AO192" s="109"/>
      <c r="AP192" s="109"/>
      <c r="AQ192" s="109"/>
      <c r="AR192" s="109"/>
      <c r="AS192" s="109"/>
      <c r="AT192" s="109"/>
      <c r="AU192" s="109"/>
      <c r="AV192" s="1"/>
      <c r="AW192" s="1"/>
      <c r="AX192" s="1"/>
      <c r="AY192" s="1"/>
      <c r="AZ192" s="1"/>
    </row>
    <row r="193" spans="1:52" ht="16.5" customHeight="1" x14ac:dyDescent="0.2">
      <c r="A193" s="4"/>
      <c r="B193" s="112"/>
      <c r="C193" s="113"/>
      <c r="D193" s="5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14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109"/>
      <c r="AO193" s="109"/>
      <c r="AP193" s="109"/>
      <c r="AQ193" s="109"/>
      <c r="AR193" s="109"/>
      <c r="AS193" s="109"/>
      <c r="AT193" s="109"/>
      <c r="AU193" s="109"/>
      <c r="AV193" s="1"/>
      <c r="AW193" s="1"/>
      <c r="AX193" s="1"/>
      <c r="AY193" s="1"/>
      <c r="AZ193" s="1"/>
    </row>
    <row r="194" spans="1:52" ht="16.5" customHeight="1" x14ac:dyDescent="0.2">
      <c r="A194" s="4"/>
      <c r="B194" s="112"/>
      <c r="C194" s="113"/>
      <c r="D194" s="5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14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09"/>
      <c r="AO194" s="109"/>
      <c r="AP194" s="109"/>
      <c r="AQ194" s="109"/>
      <c r="AR194" s="109"/>
      <c r="AS194" s="109"/>
      <c r="AT194" s="109"/>
      <c r="AU194" s="109"/>
      <c r="AV194" s="1"/>
      <c r="AW194" s="1"/>
      <c r="AX194" s="1"/>
      <c r="AY194" s="1"/>
      <c r="AZ194" s="1"/>
    </row>
    <row r="195" spans="1:52" ht="16.5" customHeight="1" x14ac:dyDescent="0.2">
      <c r="A195" s="4"/>
      <c r="B195" s="112"/>
      <c r="C195" s="113"/>
      <c r="D195" s="5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14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109"/>
      <c r="AO195" s="109"/>
      <c r="AP195" s="109"/>
      <c r="AQ195" s="109"/>
      <c r="AR195" s="109"/>
      <c r="AS195" s="109"/>
      <c r="AT195" s="109"/>
      <c r="AU195" s="109"/>
      <c r="AV195" s="1"/>
      <c r="AW195" s="1"/>
      <c r="AX195" s="1"/>
      <c r="AY195" s="1"/>
      <c r="AZ195" s="1"/>
    </row>
    <row r="196" spans="1:52" ht="16.5" customHeight="1" x14ac:dyDescent="0.2">
      <c r="A196" s="4"/>
      <c r="B196" s="112"/>
      <c r="C196" s="113"/>
      <c r="D196" s="5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14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109"/>
      <c r="AO196" s="109"/>
      <c r="AP196" s="109"/>
      <c r="AQ196" s="109"/>
      <c r="AR196" s="109"/>
      <c r="AS196" s="109"/>
      <c r="AT196" s="109"/>
      <c r="AU196" s="109"/>
      <c r="AV196" s="1"/>
      <c r="AW196" s="1"/>
      <c r="AX196" s="1"/>
      <c r="AY196" s="1"/>
      <c r="AZ196" s="1"/>
    </row>
    <row r="197" spans="1:52" ht="16.5" customHeight="1" x14ac:dyDescent="0.2">
      <c r="A197" s="4"/>
      <c r="B197" s="112"/>
      <c r="C197" s="113"/>
      <c r="D197" s="5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14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109"/>
      <c r="AO197" s="109"/>
      <c r="AP197" s="109"/>
      <c r="AQ197" s="109"/>
      <c r="AR197" s="109"/>
      <c r="AS197" s="109"/>
      <c r="AT197" s="109"/>
      <c r="AU197" s="109"/>
      <c r="AV197" s="1"/>
      <c r="AW197" s="1"/>
      <c r="AX197" s="1"/>
      <c r="AY197" s="1"/>
      <c r="AZ197" s="1"/>
    </row>
    <row r="198" spans="1:52" ht="16.5" customHeight="1" x14ac:dyDescent="0.2">
      <c r="A198" s="4"/>
      <c r="B198" s="112"/>
      <c r="C198" s="113"/>
      <c r="D198" s="5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14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109"/>
      <c r="AO198" s="109"/>
      <c r="AP198" s="109"/>
      <c r="AQ198" s="109"/>
      <c r="AR198" s="109"/>
      <c r="AS198" s="109"/>
      <c r="AT198" s="109"/>
      <c r="AU198" s="109"/>
      <c r="AV198" s="1"/>
      <c r="AW198" s="1"/>
      <c r="AX198" s="1"/>
      <c r="AY198" s="1"/>
      <c r="AZ198" s="1"/>
    </row>
    <row r="199" spans="1:52" ht="16.5" customHeight="1" x14ac:dyDescent="0.2">
      <c r="A199" s="4"/>
      <c r="B199" s="112"/>
      <c r="C199" s="113"/>
      <c r="D199" s="5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14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109"/>
      <c r="AO199" s="109"/>
      <c r="AP199" s="109"/>
      <c r="AQ199" s="109"/>
      <c r="AR199" s="109"/>
      <c r="AS199" s="109"/>
      <c r="AT199" s="109"/>
      <c r="AU199" s="109"/>
      <c r="AV199" s="1"/>
      <c r="AW199" s="1"/>
      <c r="AX199" s="1"/>
      <c r="AY199" s="1"/>
      <c r="AZ199" s="1"/>
    </row>
    <row r="200" spans="1:52" ht="16.5" customHeight="1" x14ac:dyDescent="0.2">
      <c r="A200" s="4"/>
      <c r="B200" s="112"/>
      <c r="C200" s="113"/>
      <c r="D200" s="5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14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109"/>
      <c r="AO200" s="109"/>
      <c r="AP200" s="109"/>
      <c r="AQ200" s="109"/>
      <c r="AR200" s="109"/>
      <c r="AS200" s="109"/>
      <c r="AT200" s="109"/>
      <c r="AU200" s="109"/>
      <c r="AV200" s="1"/>
      <c r="AW200" s="1"/>
      <c r="AX200" s="1"/>
      <c r="AY200" s="1"/>
      <c r="AZ200" s="1"/>
    </row>
    <row r="201" spans="1:52" ht="16.5" customHeight="1" x14ac:dyDescent="0.2">
      <c r="A201" s="4"/>
      <c r="B201" s="112"/>
      <c r="C201" s="113"/>
      <c r="D201" s="5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14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  <c r="AN201" s="109"/>
      <c r="AO201" s="109"/>
      <c r="AP201" s="109"/>
      <c r="AQ201" s="109"/>
      <c r="AR201" s="109"/>
      <c r="AS201" s="109"/>
      <c r="AT201" s="109"/>
      <c r="AU201" s="109"/>
      <c r="AV201" s="1"/>
      <c r="AW201" s="1"/>
      <c r="AX201" s="1"/>
      <c r="AY201" s="1"/>
      <c r="AZ201" s="1"/>
    </row>
    <row r="202" spans="1:52" ht="16.5" customHeight="1" x14ac:dyDescent="0.2">
      <c r="A202" s="4"/>
      <c r="B202" s="112"/>
      <c r="C202" s="113"/>
      <c r="D202" s="5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14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109"/>
      <c r="AO202" s="109"/>
      <c r="AP202" s="109"/>
      <c r="AQ202" s="109"/>
      <c r="AR202" s="109"/>
      <c r="AS202" s="109"/>
      <c r="AT202" s="109"/>
      <c r="AU202" s="109"/>
      <c r="AV202" s="1"/>
      <c r="AW202" s="1"/>
      <c r="AX202" s="1"/>
      <c r="AY202" s="1"/>
      <c r="AZ202" s="1"/>
    </row>
    <row r="203" spans="1:52" ht="13.5" customHeight="1" x14ac:dyDescent="0.2">
      <c r="A203" s="4"/>
      <c r="B203" s="112"/>
      <c r="C203" s="113"/>
      <c r="D203" s="5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14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109"/>
      <c r="AO203" s="109"/>
      <c r="AP203" s="109"/>
      <c r="AQ203" s="109"/>
      <c r="AR203" s="109"/>
      <c r="AS203" s="109"/>
      <c r="AT203" s="109"/>
      <c r="AU203" s="109"/>
      <c r="AV203" s="1"/>
      <c r="AW203" s="1"/>
      <c r="AX203" s="1"/>
      <c r="AY203" s="1"/>
      <c r="AZ203" s="1"/>
    </row>
    <row r="204" spans="1:52" ht="13.5" customHeight="1" x14ac:dyDescent="0.2">
      <c r="A204" s="4"/>
      <c r="B204" s="112"/>
      <c r="C204" s="113"/>
      <c r="D204" s="5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14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109"/>
      <c r="AO204" s="109"/>
      <c r="AP204" s="109"/>
      <c r="AQ204" s="109"/>
      <c r="AR204" s="109"/>
      <c r="AS204" s="109"/>
      <c r="AT204" s="109"/>
      <c r="AU204" s="109"/>
      <c r="AV204" s="1"/>
      <c r="AW204" s="1"/>
      <c r="AX204" s="1"/>
      <c r="AY204" s="1"/>
      <c r="AZ204" s="1"/>
    </row>
    <row r="205" spans="1:52" ht="13.5" customHeight="1" x14ac:dyDescent="0.2">
      <c r="A205" s="4"/>
      <c r="B205" s="112"/>
      <c r="C205" s="113"/>
      <c r="D205" s="5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14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109"/>
      <c r="AO205" s="109"/>
      <c r="AP205" s="109"/>
      <c r="AQ205" s="109"/>
      <c r="AR205" s="109"/>
      <c r="AS205" s="109"/>
      <c r="AT205" s="109"/>
      <c r="AU205" s="109"/>
      <c r="AV205" s="1"/>
      <c r="AW205" s="1"/>
      <c r="AX205" s="1"/>
      <c r="AY205" s="1"/>
      <c r="AZ205" s="1"/>
    </row>
    <row r="206" spans="1:52" ht="13.5" customHeight="1" x14ac:dyDescent="0.2">
      <c r="A206" s="4"/>
      <c r="B206" s="112"/>
      <c r="C206" s="113"/>
      <c r="D206" s="5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14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"/>
      <c r="AW206" s="1"/>
      <c r="AX206" s="1"/>
      <c r="AY206" s="1"/>
      <c r="AZ206" s="1"/>
    </row>
    <row r="207" spans="1:52" ht="13.5" customHeight="1" x14ac:dyDescent="0.2">
      <c r="A207" s="4"/>
      <c r="B207" s="112"/>
      <c r="C207" s="113"/>
      <c r="D207" s="5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14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"/>
      <c r="AW207" s="1"/>
      <c r="AX207" s="1"/>
      <c r="AY207" s="1"/>
      <c r="AZ207" s="1"/>
    </row>
    <row r="208" spans="1:52" ht="13.5" customHeight="1" x14ac:dyDescent="0.2">
      <c r="A208" s="4"/>
      <c r="B208" s="112"/>
      <c r="C208" s="113"/>
      <c r="D208" s="5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14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"/>
      <c r="AW208" s="1"/>
      <c r="AX208" s="1"/>
      <c r="AY208" s="1"/>
      <c r="AZ208" s="1"/>
    </row>
    <row r="209" spans="1:52" ht="13.5" customHeight="1" x14ac:dyDescent="0.2">
      <c r="A209" s="4"/>
      <c r="B209" s="112"/>
      <c r="C209" s="113"/>
      <c r="D209" s="5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14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"/>
      <c r="AW209" s="1"/>
      <c r="AX209" s="1"/>
      <c r="AY209" s="1"/>
      <c r="AZ209" s="1"/>
    </row>
    <row r="210" spans="1:52" ht="13.5" customHeight="1" x14ac:dyDescent="0.2">
      <c r="A210" s="4"/>
      <c r="B210" s="112"/>
      <c r="C210" s="113"/>
      <c r="D210" s="5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14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"/>
      <c r="AW210" s="1"/>
      <c r="AX210" s="1"/>
      <c r="AY210" s="1"/>
      <c r="AZ210" s="1"/>
    </row>
    <row r="211" spans="1:52" ht="13.5" customHeight="1" x14ac:dyDescent="0.2">
      <c r="A211" s="4"/>
      <c r="B211" s="112"/>
      <c r="C211" s="113"/>
      <c r="D211" s="5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14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109"/>
      <c r="AO211" s="109"/>
      <c r="AP211" s="109"/>
      <c r="AQ211" s="109"/>
      <c r="AR211" s="109"/>
      <c r="AS211" s="109"/>
      <c r="AT211" s="109"/>
      <c r="AU211" s="109"/>
      <c r="AV211" s="1"/>
      <c r="AW211" s="1"/>
      <c r="AX211" s="1"/>
      <c r="AY211" s="1"/>
      <c r="AZ211" s="1"/>
    </row>
    <row r="212" spans="1:52" ht="13.5" customHeight="1" x14ac:dyDescent="0.2">
      <c r="A212" s="4"/>
      <c r="B212" s="112"/>
      <c r="C212" s="113"/>
      <c r="D212" s="5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14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09"/>
      <c r="AO212" s="109"/>
      <c r="AP212" s="109"/>
      <c r="AQ212" s="109"/>
      <c r="AR212" s="109"/>
      <c r="AS212" s="109"/>
      <c r="AT212" s="109"/>
      <c r="AU212" s="109"/>
      <c r="AV212" s="1"/>
      <c r="AW212" s="1"/>
      <c r="AX212" s="1"/>
      <c r="AY212" s="1"/>
      <c r="AZ212" s="1"/>
    </row>
    <row r="213" spans="1:52" ht="13.5" customHeight="1" x14ac:dyDescent="0.2">
      <c r="A213" s="4"/>
      <c r="B213" s="112"/>
      <c r="C213" s="113"/>
      <c r="D213" s="5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14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109"/>
      <c r="AO213" s="109"/>
      <c r="AP213" s="109"/>
      <c r="AQ213" s="109"/>
      <c r="AR213" s="109"/>
      <c r="AS213" s="109"/>
      <c r="AT213" s="109"/>
      <c r="AU213" s="109"/>
      <c r="AV213" s="1"/>
      <c r="AW213" s="1"/>
      <c r="AX213" s="1"/>
      <c r="AY213" s="1"/>
      <c r="AZ213" s="1"/>
    </row>
    <row r="214" spans="1:52" ht="13.5" customHeight="1" x14ac:dyDescent="0.2">
      <c r="A214" s="4"/>
      <c r="B214" s="112"/>
      <c r="C214" s="113"/>
      <c r="D214" s="5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14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  <c r="AV214" s="1"/>
      <c r="AW214" s="1"/>
      <c r="AX214" s="1"/>
      <c r="AY214" s="1"/>
      <c r="AZ214" s="1"/>
    </row>
    <row r="215" spans="1:52" ht="13.5" customHeight="1" x14ac:dyDescent="0.2">
      <c r="A215" s="4"/>
      <c r="B215" s="112"/>
      <c r="C215" s="113"/>
      <c r="D215" s="5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14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  <c r="AV215" s="1"/>
      <c r="AW215" s="1"/>
      <c r="AX215" s="1"/>
      <c r="AY215" s="1"/>
      <c r="AZ215" s="1"/>
    </row>
    <row r="216" spans="1:52" ht="13.5" customHeight="1" x14ac:dyDescent="0.2">
      <c r="A216" s="4"/>
      <c r="B216" s="112"/>
      <c r="C216" s="113"/>
      <c r="D216" s="5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14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  <c r="AV216" s="1"/>
      <c r="AW216" s="1"/>
      <c r="AX216" s="1"/>
      <c r="AY216" s="1"/>
      <c r="AZ216" s="1"/>
    </row>
    <row r="217" spans="1:52" ht="13.5" customHeight="1" x14ac:dyDescent="0.2">
      <c r="A217" s="4"/>
      <c r="B217" s="112"/>
      <c r="C217" s="113"/>
      <c r="D217" s="5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14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  <c r="AV217" s="1"/>
      <c r="AW217" s="1"/>
      <c r="AX217" s="1"/>
      <c r="AY217" s="1"/>
      <c r="AZ217" s="1"/>
    </row>
    <row r="218" spans="1:52" ht="13.5" customHeight="1" x14ac:dyDescent="0.2">
      <c r="A218" s="4"/>
      <c r="B218" s="112"/>
      <c r="C218" s="113"/>
      <c r="D218" s="5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14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  <c r="AV218" s="1"/>
      <c r="AW218" s="1"/>
      <c r="AX218" s="1"/>
      <c r="AY218" s="1"/>
      <c r="AZ218" s="1"/>
    </row>
    <row r="219" spans="1:52" ht="13.5" customHeight="1" x14ac:dyDescent="0.2">
      <c r="A219" s="4"/>
      <c r="B219" s="112"/>
      <c r="C219" s="113"/>
      <c r="D219" s="5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14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  <c r="AV219" s="1"/>
      <c r="AW219" s="1"/>
      <c r="AX219" s="1"/>
      <c r="AY219" s="1"/>
      <c r="AZ219" s="1"/>
    </row>
    <row r="220" spans="1:52" ht="13.5" customHeight="1" x14ac:dyDescent="0.2">
      <c r="A220" s="4"/>
      <c r="B220" s="112"/>
      <c r="C220" s="113"/>
      <c r="D220" s="5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14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"/>
      <c r="AW220" s="1"/>
      <c r="AX220" s="1"/>
      <c r="AY220" s="1"/>
      <c r="AZ220" s="1"/>
    </row>
    <row r="221" spans="1:52" ht="13.5" customHeight="1" x14ac:dyDescent="0.2">
      <c r="A221" s="4"/>
      <c r="B221" s="112"/>
      <c r="C221" s="113"/>
      <c r="D221" s="5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14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"/>
      <c r="AW221" s="1"/>
      <c r="AX221" s="1"/>
      <c r="AY221" s="1"/>
      <c r="AZ221" s="1"/>
    </row>
    <row r="222" spans="1:52" ht="13.5" customHeight="1" x14ac:dyDescent="0.2">
      <c r="A222" s="4"/>
      <c r="B222" s="112"/>
      <c r="C222" s="113"/>
      <c r="D222" s="5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14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"/>
      <c r="AW222" s="1"/>
      <c r="AX222" s="1"/>
      <c r="AY222" s="1"/>
      <c r="AZ222" s="1"/>
    </row>
    <row r="223" spans="1:52" ht="13.5" customHeight="1" x14ac:dyDescent="0.2">
      <c r="A223" s="4"/>
      <c r="B223" s="112"/>
      <c r="C223" s="113"/>
      <c r="D223" s="5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14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"/>
      <c r="AW223" s="1"/>
      <c r="AX223" s="1"/>
      <c r="AY223" s="1"/>
      <c r="AZ223" s="1"/>
    </row>
    <row r="224" spans="1:52" ht="13.5" customHeight="1" x14ac:dyDescent="0.2">
      <c r="A224" s="4"/>
      <c r="B224" s="112"/>
      <c r="C224" s="113"/>
      <c r="D224" s="5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14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"/>
      <c r="AW224" s="1"/>
      <c r="AX224" s="1"/>
      <c r="AY224" s="1"/>
      <c r="AZ224" s="1"/>
    </row>
    <row r="225" spans="1:52" ht="13.5" customHeight="1" x14ac:dyDescent="0.2">
      <c r="A225" s="4"/>
      <c r="B225" s="112"/>
      <c r="C225" s="113"/>
      <c r="D225" s="5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14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"/>
      <c r="AW225" s="1"/>
      <c r="AX225" s="1"/>
      <c r="AY225" s="1"/>
      <c r="AZ225" s="1"/>
    </row>
    <row r="226" spans="1:52" ht="13.5" customHeight="1" x14ac:dyDescent="0.2">
      <c r="A226" s="4"/>
      <c r="B226" s="112"/>
      <c r="C226" s="113"/>
      <c r="D226" s="5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14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"/>
      <c r="AW226" s="1"/>
      <c r="AX226" s="1"/>
      <c r="AY226" s="1"/>
      <c r="AZ226" s="1"/>
    </row>
    <row r="227" spans="1:52" ht="13.5" customHeight="1" x14ac:dyDescent="0.2">
      <c r="A227" s="4"/>
      <c r="B227" s="112"/>
      <c r="C227" s="113"/>
      <c r="D227" s="5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14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"/>
      <c r="AW227" s="1"/>
      <c r="AX227" s="1"/>
      <c r="AY227" s="1"/>
      <c r="AZ227" s="1"/>
    </row>
    <row r="228" spans="1:52" ht="13.5" customHeight="1" x14ac:dyDescent="0.2">
      <c r="A228" s="4"/>
      <c r="B228" s="112"/>
      <c r="C228" s="113"/>
      <c r="D228" s="5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14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  <c r="AV228" s="1"/>
      <c r="AW228" s="1"/>
      <c r="AX228" s="1"/>
      <c r="AY228" s="1"/>
      <c r="AZ228" s="1"/>
    </row>
    <row r="229" spans="1:52" ht="13.5" customHeight="1" x14ac:dyDescent="0.2">
      <c r="A229" s="4"/>
      <c r="B229" s="112"/>
      <c r="C229" s="113"/>
      <c r="D229" s="5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14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  <c r="AV229" s="1"/>
      <c r="AW229" s="1"/>
      <c r="AX229" s="1"/>
      <c r="AY229" s="1"/>
      <c r="AZ229" s="1"/>
    </row>
    <row r="230" spans="1:52" ht="13.5" customHeight="1" x14ac:dyDescent="0.2">
      <c r="A230" s="4"/>
      <c r="B230" s="112"/>
      <c r="C230" s="113"/>
      <c r="D230" s="5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14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  <c r="AV230" s="1"/>
      <c r="AW230" s="1"/>
      <c r="AX230" s="1"/>
      <c r="AY230" s="1"/>
      <c r="AZ230" s="1"/>
    </row>
    <row r="231" spans="1:52" ht="13.5" customHeight="1" x14ac:dyDescent="0.2">
      <c r="A231" s="4"/>
      <c r="B231" s="112"/>
      <c r="C231" s="113"/>
      <c r="D231" s="5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14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  <c r="AV231" s="1"/>
      <c r="AW231" s="1"/>
      <c r="AX231" s="1"/>
      <c r="AY231" s="1"/>
      <c r="AZ231" s="1"/>
    </row>
    <row r="232" spans="1:52" ht="13.5" customHeight="1" x14ac:dyDescent="0.2">
      <c r="A232" s="4"/>
      <c r="B232" s="112"/>
      <c r="C232" s="113"/>
      <c r="D232" s="5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14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  <c r="AV232" s="1"/>
      <c r="AW232" s="1"/>
      <c r="AX232" s="1"/>
      <c r="AY232" s="1"/>
      <c r="AZ232" s="1"/>
    </row>
    <row r="233" spans="1:52" ht="13.5" customHeight="1" x14ac:dyDescent="0.2">
      <c r="A233" s="4"/>
      <c r="B233" s="112"/>
      <c r="C233" s="113"/>
      <c r="D233" s="5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14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  <c r="AV233" s="1"/>
      <c r="AW233" s="1"/>
      <c r="AX233" s="1"/>
      <c r="AY233" s="1"/>
      <c r="AZ233" s="1"/>
    </row>
    <row r="234" spans="1:52" ht="13.5" customHeight="1" x14ac:dyDescent="0.2">
      <c r="A234" s="4"/>
      <c r="B234" s="112"/>
      <c r="C234" s="113"/>
      <c r="D234" s="5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14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  <c r="AV234" s="1"/>
      <c r="AW234" s="1"/>
      <c r="AX234" s="1"/>
      <c r="AY234" s="1"/>
      <c r="AZ234" s="1"/>
    </row>
    <row r="235" spans="1:52" ht="13.5" customHeight="1" x14ac:dyDescent="0.2">
      <c r="A235" s="4"/>
      <c r="B235" s="112"/>
      <c r="C235" s="113"/>
      <c r="D235" s="5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14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  <c r="AV235" s="1"/>
      <c r="AW235" s="1"/>
      <c r="AX235" s="1"/>
      <c r="AY235" s="1"/>
      <c r="AZ235" s="1"/>
    </row>
    <row r="236" spans="1:52" ht="13.5" customHeight="1" x14ac:dyDescent="0.2">
      <c r="A236" s="4"/>
      <c r="B236" s="112"/>
      <c r="C236" s="113"/>
      <c r="D236" s="5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14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  <c r="AV236" s="1"/>
      <c r="AW236" s="1"/>
      <c r="AX236" s="1"/>
      <c r="AY236" s="1"/>
      <c r="AZ236" s="1"/>
    </row>
    <row r="237" spans="1:52" ht="13.5" customHeight="1" x14ac:dyDescent="0.2">
      <c r="A237" s="4"/>
      <c r="B237" s="112"/>
      <c r="C237" s="113"/>
      <c r="D237" s="5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14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  <c r="AV237" s="1"/>
      <c r="AW237" s="1"/>
      <c r="AX237" s="1"/>
      <c r="AY237" s="1"/>
      <c r="AZ237" s="1"/>
    </row>
    <row r="238" spans="1:52" ht="13.5" customHeight="1" x14ac:dyDescent="0.2">
      <c r="A238" s="4"/>
      <c r="B238" s="112"/>
      <c r="C238" s="113"/>
      <c r="D238" s="5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14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  <c r="AV238" s="1"/>
      <c r="AW238" s="1"/>
      <c r="AX238" s="1"/>
      <c r="AY238" s="1"/>
      <c r="AZ238" s="1"/>
    </row>
    <row r="239" spans="1:52" ht="13.5" customHeight="1" x14ac:dyDescent="0.2">
      <c r="A239" s="4"/>
      <c r="B239" s="112"/>
      <c r="C239" s="113"/>
      <c r="D239" s="5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14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  <c r="AV239" s="1"/>
      <c r="AW239" s="1"/>
      <c r="AX239" s="1"/>
      <c r="AY239" s="1"/>
      <c r="AZ239" s="1"/>
    </row>
    <row r="240" spans="1:52" ht="13.5" customHeight="1" x14ac:dyDescent="0.2">
      <c r="A240" s="4"/>
      <c r="B240" s="112"/>
      <c r="C240" s="113"/>
      <c r="D240" s="5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14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  <c r="AV240" s="1"/>
      <c r="AW240" s="1"/>
      <c r="AX240" s="1"/>
      <c r="AY240" s="1"/>
      <c r="AZ240" s="1"/>
    </row>
    <row r="241" spans="1:52" ht="13.5" customHeight="1" x14ac:dyDescent="0.2">
      <c r="A241" s="4"/>
      <c r="B241" s="112"/>
      <c r="C241" s="113"/>
      <c r="D241" s="5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14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  <c r="AV241" s="1"/>
      <c r="AW241" s="1"/>
      <c r="AX241" s="1"/>
      <c r="AY241" s="1"/>
      <c r="AZ241" s="1"/>
    </row>
    <row r="242" spans="1:52" ht="13.5" customHeight="1" x14ac:dyDescent="0.2">
      <c r="A242" s="4"/>
      <c r="B242" s="112"/>
      <c r="C242" s="113"/>
      <c r="D242" s="5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14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  <c r="AV242" s="1"/>
      <c r="AW242" s="1"/>
      <c r="AX242" s="1"/>
      <c r="AY242" s="1"/>
      <c r="AZ242" s="1"/>
    </row>
    <row r="243" spans="1:52" ht="13.5" customHeight="1" x14ac:dyDescent="0.2">
      <c r="A243" s="4"/>
      <c r="B243" s="112"/>
      <c r="C243" s="113"/>
      <c r="D243" s="5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14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  <c r="AV243" s="1"/>
      <c r="AW243" s="1"/>
      <c r="AX243" s="1"/>
      <c r="AY243" s="1"/>
      <c r="AZ243" s="1"/>
    </row>
    <row r="244" spans="1:52" ht="13.5" customHeight="1" x14ac:dyDescent="0.2">
      <c r="A244" s="4"/>
      <c r="B244" s="112"/>
      <c r="C244" s="113"/>
      <c r="D244" s="5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14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  <c r="AV244" s="1"/>
      <c r="AW244" s="1"/>
      <c r="AX244" s="1"/>
      <c r="AY244" s="1"/>
      <c r="AZ244" s="1"/>
    </row>
    <row r="245" spans="1:52" ht="13.5" customHeight="1" x14ac:dyDescent="0.2">
      <c r="A245" s="4"/>
      <c r="B245" s="112"/>
      <c r="C245" s="113"/>
      <c r="D245" s="5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14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  <c r="AV245" s="1"/>
      <c r="AW245" s="1"/>
      <c r="AX245" s="1"/>
      <c r="AY245" s="1"/>
      <c r="AZ245" s="1"/>
    </row>
    <row r="246" spans="1:52" ht="13.5" customHeight="1" x14ac:dyDescent="0.2">
      <c r="A246" s="4"/>
      <c r="B246" s="112"/>
      <c r="C246" s="113"/>
      <c r="D246" s="5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14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  <c r="AV246" s="1"/>
      <c r="AW246" s="1"/>
      <c r="AX246" s="1"/>
      <c r="AY246" s="1"/>
      <c r="AZ246" s="1"/>
    </row>
    <row r="247" spans="1:52" ht="13.5" customHeight="1" x14ac:dyDescent="0.2">
      <c r="A247" s="4"/>
      <c r="B247" s="112"/>
      <c r="C247" s="113"/>
      <c r="D247" s="5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14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  <c r="AV247" s="1"/>
      <c r="AW247" s="1"/>
      <c r="AX247" s="1"/>
      <c r="AY247" s="1"/>
      <c r="AZ247" s="1"/>
    </row>
    <row r="248" spans="1:52" ht="13.5" customHeight="1" x14ac:dyDescent="0.2">
      <c r="A248" s="4"/>
      <c r="B248" s="112"/>
      <c r="C248" s="113"/>
      <c r="D248" s="5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14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  <c r="AV248" s="1"/>
      <c r="AW248" s="1"/>
      <c r="AX248" s="1"/>
      <c r="AY248" s="1"/>
      <c r="AZ248" s="1"/>
    </row>
    <row r="249" spans="1:52" ht="13.5" customHeight="1" x14ac:dyDescent="0.2">
      <c r="A249" s="4"/>
      <c r="B249" s="112"/>
      <c r="C249" s="113"/>
      <c r="D249" s="5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14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  <c r="AV249" s="1"/>
      <c r="AW249" s="1"/>
      <c r="AX249" s="1"/>
      <c r="AY249" s="1"/>
      <c r="AZ249" s="1"/>
    </row>
    <row r="250" spans="1:52" ht="13.5" customHeight="1" x14ac:dyDescent="0.2">
      <c r="A250" s="4"/>
      <c r="B250" s="112"/>
      <c r="C250" s="113"/>
      <c r="D250" s="5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14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  <c r="AV250" s="1"/>
      <c r="AW250" s="1"/>
      <c r="AX250" s="1"/>
      <c r="AY250" s="1"/>
      <c r="AZ250" s="1"/>
    </row>
    <row r="251" spans="1:52" ht="13.5" customHeight="1" x14ac:dyDescent="0.2">
      <c r="A251" s="4"/>
      <c r="B251" s="112"/>
      <c r="C251" s="113"/>
      <c r="D251" s="5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14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  <c r="AV251" s="1"/>
      <c r="AW251" s="1"/>
      <c r="AX251" s="1"/>
      <c r="AY251" s="1"/>
      <c r="AZ251" s="1"/>
    </row>
    <row r="252" spans="1:52" ht="13.5" customHeight="1" x14ac:dyDescent="0.2">
      <c r="A252" s="4"/>
      <c r="B252" s="112"/>
      <c r="C252" s="113"/>
      <c r="D252" s="5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14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  <c r="AV252" s="1"/>
      <c r="AW252" s="1"/>
      <c r="AX252" s="1"/>
      <c r="AY252" s="1"/>
      <c r="AZ252" s="1"/>
    </row>
    <row r="253" spans="1:52" ht="13.5" customHeight="1" x14ac:dyDescent="0.2">
      <c r="A253" s="4"/>
      <c r="B253" s="112"/>
      <c r="C253" s="113"/>
      <c r="D253" s="5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14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  <c r="AV253" s="1"/>
      <c r="AW253" s="1"/>
      <c r="AX253" s="1"/>
      <c r="AY253" s="1"/>
      <c r="AZ253" s="1"/>
    </row>
    <row r="254" spans="1:52" ht="13.5" customHeight="1" x14ac:dyDescent="0.2">
      <c r="A254" s="4"/>
      <c r="B254" s="112"/>
      <c r="C254" s="113"/>
      <c r="D254" s="5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14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  <c r="AV254" s="1"/>
      <c r="AW254" s="1"/>
      <c r="AX254" s="1"/>
      <c r="AY254" s="1"/>
      <c r="AZ254" s="1"/>
    </row>
    <row r="255" spans="1:52" ht="13.5" customHeight="1" x14ac:dyDescent="0.2">
      <c r="A255" s="4"/>
      <c r="B255" s="112"/>
      <c r="C255" s="113"/>
      <c r="D255" s="5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14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  <c r="AV255" s="1"/>
      <c r="AW255" s="1"/>
      <c r="AX255" s="1"/>
      <c r="AY255" s="1"/>
      <c r="AZ255" s="1"/>
    </row>
    <row r="256" spans="1:52" ht="13.5" customHeight="1" x14ac:dyDescent="0.2">
      <c r="A256" s="4"/>
      <c r="B256" s="112"/>
      <c r="C256" s="113"/>
      <c r="D256" s="5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14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  <c r="AV256" s="1"/>
      <c r="AW256" s="1"/>
      <c r="AX256" s="1"/>
      <c r="AY256" s="1"/>
      <c r="AZ256" s="1"/>
    </row>
    <row r="257" spans="1:52" ht="13.5" customHeight="1" x14ac:dyDescent="0.2">
      <c r="A257" s="4"/>
      <c r="B257" s="112"/>
      <c r="C257" s="113"/>
      <c r="D257" s="5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14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  <c r="AV257" s="1"/>
      <c r="AW257" s="1"/>
      <c r="AX257" s="1"/>
      <c r="AY257" s="1"/>
      <c r="AZ257" s="1"/>
    </row>
    <row r="258" spans="1:52" ht="13.5" customHeight="1" x14ac:dyDescent="0.2">
      <c r="A258" s="4"/>
      <c r="B258" s="112"/>
      <c r="C258" s="113"/>
      <c r="D258" s="5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14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  <c r="AV258" s="1"/>
      <c r="AW258" s="1"/>
      <c r="AX258" s="1"/>
      <c r="AY258" s="1"/>
      <c r="AZ258" s="1"/>
    </row>
    <row r="259" spans="1:52" ht="13.5" customHeight="1" x14ac:dyDescent="0.2">
      <c r="A259" s="4"/>
      <c r="B259" s="112"/>
      <c r="C259" s="113"/>
      <c r="D259" s="5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14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  <c r="AV259" s="1"/>
      <c r="AW259" s="1"/>
      <c r="AX259" s="1"/>
      <c r="AY259" s="1"/>
      <c r="AZ259" s="1"/>
    </row>
    <row r="260" spans="1:52" ht="13.5" customHeight="1" x14ac:dyDescent="0.2">
      <c r="A260" s="4"/>
      <c r="B260" s="112"/>
      <c r="C260" s="113"/>
      <c r="D260" s="5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14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  <c r="AV260" s="1"/>
      <c r="AW260" s="1"/>
      <c r="AX260" s="1"/>
      <c r="AY260" s="1"/>
      <c r="AZ260" s="1"/>
    </row>
    <row r="261" spans="1:52" ht="13.5" customHeight="1" x14ac:dyDescent="0.2">
      <c r="A261" s="4"/>
      <c r="B261" s="112"/>
      <c r="C261" s="113"/>
      <c r="D261" s="5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14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09"/>
      <c r="AO261" s="109"/>
      <c r="AP261" s="109"/>
      <c r="AQ261" s="109"/>
      <c r="AR261" s="109"/>
      <c r="AS261" s="109"/>
      <c r="AT261" s="109"/>
      <c r="AU261" s="109"/>
      <c r="AV261" s="1"/>
      <c r="AW261" s="1"/>
      <c r="AX261" s="1"/>
      <c r="AY261" s="1"/>
      <c r="AZ261" s="1"/>
    </row>
    <row r="262" spans="1:52" ht="13.5" customHeight="1" x14ac:dyDescent="0.2">
      <c r="A262" s="4"/>
      <c r="B262" s="112"/>
      <c r="C262" s="113"/>
      <c r="D262" s="5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14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  <c r="AV262" s="1"/>
      <c r="AW262" s="1"/>
      <c r="AX262" s="1"/>
      <c r="AY262" s="1"/>
      <c r="AZ262" s="1"/>
    </row>
    <row r="263" spans="1:52" ht="13.5" customHeight="1" x14ac:dyDescent="0.2">
      <c r="A263" s="4"/>
      <c r="B263" s="112"/>
      <c r="C263" s="113"/>
      <c r="D263" s="5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14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09"/>
      <c r="AO263" s="109"/>
      <c r="AP263" s="109"/>
      <c r="AQ263" s="109"/>
      <c r="AR263" s="109"/>
      <c r="AS263" s="109"/>
      <c r="AT263" s="109"/>
      <c r="AU263" s="109"/>
      <c r="AV263" s="1"/>
      <c r="AW263" s="1"/>
      <c r="AX263" s="1"/>
      <c r="AY263" s="1"/>
      <c r="AZ263" s="1"/>
    </row>
    <row r="264" spans="1:52" ht="13.5" customHeight="1" x14ac:dyDescent="0.2">
      <c r="A264" s="4"/>
      <c r="B264" s="112"/>
      <c r="C264" s="113"/>
      <c r="D264" s="5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14"/>
      <c r="AC264" s="109"/>
      <c r="AD264" s="109"/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109"/>
      <c r="AO264" s="109"/>
      <c r="AP264" s="109"/>
      <c r="AQ264" s="109"/>
      <c r="AR264" s="109"/>
      <c r="AS264" s="109"/>
      <c r="AT264" s="109"/>
      <c r="AU264" s="109"/>
      <c r="AV264" s="1"/>
      <c r="AW264" s="1"/>
      <c r="AX264" s="1"/>
      <c r="AY264" s="1"/>
      <c r="AZ264" s="1"/>
    </row>
    <row r="265" spans="1:52" ht="13.5" customHeight="1" x14ac:dyDescent="0.2">
      <c r="A265" s="4"/>
      <c r="B265" s="112"/>
      <c r="C265" s="113"/>
      <c r="D265" s="5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14"/>
      <c r="AC265" s="109"/>
      <c r="AD265" s="109"/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109"/>
      <c r="AO265" s="109"/>
      <c r="AP265" s="109"/>
      <c r="AQ265" s="109"/>
      <c r="AR265" s="109"/>
      <c r="AS265" s="109"/>
      <c r="AT265" s="109"/>
      <c r="AU265" s="109"/>
      <c r="AV265" s="1"/>
      <c r="AW265" s="1"/>
      <c r="AX265" s="1"/>
      <c r="AY265" s="1"/>
      <c r="AZ265" s="1"/>
    </row>
    <row r="266" spans="1:52" ht="13.5" customHeight="1" x14ac:dyDescent="0.2">
      <c r="A266" s="4"/>
      <c r="B266" s="112"/>
      <c r="C266" s="113"/>
      <c r="D266" s="5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14"/>
      <c r="AC266" s="109"/>
      <c r="AD266" s="109"/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109"/>
      <c r="AO266" s="109"/>
      <c r="AP266" s="109"/>
      <c r="AQ266" s="109"/>
      <c r="AR266" s="109"/>
      <c r="AS266" s="109"/>
      <c r="AT266" s="109"/>
      <c r="AU266" s="109"/>
      <c r="AV266" s="1"/>
      <c r="AW266" s="1"/>
      <c r="AX266" s="1"/>
      <c r="AY266" s="1"/>
      <c r="AZ266" s="1"/>
    </row>
    <row r="267" spans="1:52" ht="13.5" customHeight="1" x14ac:dyDescent="0.2">
      <c r="A267" s="4"/>
      <c r="B267" s="112"/>
      <c r="C267" s="113"/>
      <c r="D267" s="5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14"/>
      <c r="AC267" s="109"/>
      <c r="AD267" s="109"/>
      <c r="AE267" s="109"/>
      <c r="AF267" s="109"/>
      <c r="AG267" s="109"/>
      <c r="AH267" s="109"/>
      <c r="AI267" s="109"/>
      <c r="AJ267" s="109"/>
      <c r="AK267" s="109"/>
      <c r="AL267" s="109"/>
      <c r="AM267" s="109"/>
      <c r="AN267" s="109"/>
      <c r="AO267" s="109"/>
      <c r="AP267" s="109"/>
      <c r="AQ267" s="109"/>
      <c r="AR267" s="109"/>
      <c r="AS267" s="109"/>
      <c r="AT267" s="109"/>
      <c r="AU267" s="109"/>
      <c r="AV267" s="1"/>
      <c r="AW267" s="1"/>
      <c r="AX267" s="1"/>
      <c r="AY267" s="1"/>
      <c r="AZ267" s="1"/>
    </row>
    <row r="268" spans="1:52" ht="13.5" customHeight="1" x14ac:dyDescent="0.2">
      <c r="A268" s="4"/>
      <c r="B268" s="112"/>
      <c r="C268" s="113"/>
      <c r="D268" s="5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14"/>
      <c r="AC268" s="109"/>
      <c r="AD268" s="109"/>
      <c r="AE268" s="109"/>
      <c r="AF268" s="109"/>
      <c r="AG268" s="109"/>
      <c r="AH268" s="109"/>
      <c r="AI268" s="109"/>
      <c r="AJ268" s="109"/>
      <c r="AK268" s="109"/>
      <c r="AL268" s="109"/>
      <c r="AM268" s="109"/>
      <c r="AN268" s="109"/>
      <c r="AO268" s="109"/>
      <c r="AP268" s="109"/>
      <c r="AQ268" s="109"/>
      <c r="AR268" s="109"/>
      <c r="AS268" s="109"/>
      <c r="AT268" s="109"/>
      <c r="AU268" s="109"/>
      <c r="AV268" s="1"/>
      <c r="AW268" s="1"/>
      <c r="AX268" s="1"/>
      <c r="AY268" s="1"/>
      <c r="AZ268" s="1"/>
    </row>
    <row r="269" spans="1:52" ht="13.5" customHeight="1" x14ac:dyDescent="0.2">
      <c r="A269" s="4"/>
      <c r="B269" s="112"/>
      <c r="C269" s="113"/>
      <c r="D269" s="5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14"/>
      <c r="AC269" s="109"/>
      <c r="AD269" s="109"/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  <c r="AV269" s="1"/>
      <c r="AW269" s="1"/>
      <c r="AX269" s="1"/>
      <c r="AY269" s="1"/>
      <c r="AZ269" s="1"/>
    </row>
    <row r="270" spans="1:52" ht="13.5" customHeight="1" x14ac:dyDescent="0.2">
      <c r="A270" s="4"/>
      <c r="B270" s="112"/>
      <c r="C270" s="113"/>
      <c r="D270" s="5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14"/>
      <c r="AC270" s="109"/>
      <c r="AD270" s="109"/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09"/>
      <c r="AO270" s="109"/>
      <c r="AP270" s="109"/>
      <c r="AQ270" s="109"/>
      <c r="AR270" s="109"/>
      <c r="AS270" s="109"/>
      <c r="AT270" s="109"/>
      <c r="AU270" s="109"/>
      <c r="AV270" s="1"/>
      <c r="AW270" s="1"/>
      <c r="AX270" s="1"/>
      <c r="AY270" s="1"/>
      <c r="AZ270" s="1"/>
    </row>
    <row r="271" spans="1:52" ht="13.5" customHeight="1" x14ac:dyDescent="0.2">
      <c r="A271" s="4"/>
      <c r="B271" s="112"/>
      <c r="C271" s="113"/>
      <c r="D271" s="5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14"/>
      <c r="AC271" s="109"/>
      <c r="AD271" s="109"/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  <c r="AV271" s="1"/>
      <c r="AW271" s="1"/>
      <c r="AX271" s="1"/>
      <c r="AY271" s="1"/>
      <c r="AZ271" s="1"/>
    </row>
    <row r="272" spans="1:52" ht="13.5" customHeight="1" x14ac:dyDescent="0.2">
      <c r="A272" s="4"/>
      <c r="B272" s="112"/>
      <c r="C272" s="113"/>
      <c r="D272" s="5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14"/>
      <c r="AC272" s="109"/>
      <c r="AD272" s="109"/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09"/>
      <c r="AO272" s="109"/>
      <c r="AP272" s="109"/>
      <c r="AQ272" s="109"/>
      <c r="AR272" s="109"/>
      <c r="AS272" s="109"/>
      <c r="AT272" s="109"/>
      <c r="AU272" s="109"/>
      <c r="AV272" s="1"/>
      <c r="AW272" s="1"/>
      <c r="AX272" s="1"/>
      <c r="AY272" s="1"/>
      <c r="AZ272" s="1"/>
    </row>
    <row r="273" spans="1:52" ht="13.5" customHeight="1" x14ac:dyDescent="0.2">
      <c r="A273" s="4"/>
      <c r="B273" s="112"/>
      <c r="C273" s="113"/>
      <c r="D273" s="5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14"/>
      <c r="AC273" s="109"/>
      <c r="AD273" s="109"/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09"/>
      <c r="AO273" s="109"/>
      <c r="AP273" s="109"/>
      <c r="AQ273" s="109"/>
      <c r="AR273" s="109"/>
      <c r="AS273" s="109"/>
      <c r="AT273" s="109"/>
      <c r="AU273" s="109"/>
      <c r="AV273" s="1"/>
      <c r="AW273" s="1"/>
      <c r="AX273" s="1"/>
      <c r="AY273" s="1"/>
      <c r="AZ273" s="1"/>
    </row>
    <row r="274" spans="1:52" ht="13.5" customHeight="1" x14ac:dyDescent="0.2">
      <c r="A274" s="4"/>
      <c r="B274" s="112"/>
      <c r="C274" s="113"/>
      <c r="D274" s="5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14"/>
      <c r="AC274" s="109"/>
      <c r="AD274" s="109"/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  <c r="AV274" s="1"/>
      <c r="AW274" s="1"/>
      <c r="AX274" s="1"/>
      <c r="AY274" s="1"/>
      <c r="AZ274" s="1"/>
    </row>
    <row r="275" spans="1:52" ht="13.5" customHeight="1" x14ac:dyDescent="0.2">
      <c r="A275" s="4"/>
      <c r="B275" s="112"/>
      <c r="C275" s="113"/>
      <c r="D275" s="5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14"/>
      <c r="AC275" s="109"/>
      <c r="AD275" s="109"/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09"/>
      <c r="AO275" s="109"/>
      <c r="AP275" s="109"/>
      <c r="AQ275" s="109"/>
      <c r="AR275" s="109"/>
      <c r="AS275" s="109"/>
      <c r="AT275" s="109"/>
      <c r="AU275" s="109"/>
      <c r="AV275" s="1"/>
      <c r="AW275" s="1"/>
      <c r="AX275" s="1"/>
      <c r="AY275" s="1"/>
      <c r="AZ275" s="1"/>
    </row>
    <row r="276" spans="1:52" ht="13.5" customHeight="1" x14ac:dyDescent="0.2">
      <c r="A276" s="4"/>
      <c r="B276" s="112"/>
      <c r="C276" s="113"/>
      <c r="D276" s="5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14"/>
      <c r="AC276" s="109"/>
      <c r="AD276" s="109"/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"/>
      <c r="AW276" s="1"/>
      <c r="AX276" s="1"/>
      <c r="AY276" s="1"/>
      <c r="AZ276" s="1"/>
    </row>
    <row r="277" spans="1:52" ht="13.5" customHeight="1" x14ac:dyDescent="0.2">
      <c r="A277" s="4"/>
      <c r="B277" s="112"/>
      <c r="C277" s="113"/>
      <c r="D277" s="5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14"/>
      <c r="AC277" s="109"/>
      <c r="AD277" s="109"/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"/>
      <c r="AW277" s="1"/>
      <c r="AX277" s="1"/>
      <c r="AY277" s="1"/>
      <c r="AZ277" s="1"/>
    </row>
    <row r="278" spans="1:52" ht="13.5" customHeight="1" x14ac:dyDescent="0.2">
      <c r="A278" s="4"/>
      <c r="B278" s="112"/>
      <c r="C278" s="113"/>
      <c r="D278" s="5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14"/>
      <c r="AC278" s="109"/>
      <c r="AD278" s="109"/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"/>
      <c r="AW278" s="1"/>
      <c r="AX278" s="1"/>
      <c r="AY278" s="1"/>
      <c r="AZ278" s="1"/>
    </row>
    <row r="279" spans="1:52" ht="13.5" customHeight="1" x14ac:dyDescent="0.2">
      <c r="A279" s="4"/>
      <c r="B279" s="112"/>
      <c r="C279" s="113"/>
      <c r="D279" s="5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14"/>
      <c r="AC279" s="109"/>
      <c r="AD279" s="109"/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"/>
      <c r="AW279" s="1"/>
      <c r="AX279" s="1"/>
      <c r="AY279" s="1"/>
      <c r="AZ279" s="1"/>
    </row>
    <row r="280" spans="1:52" ht="13.5" customHeight="1" x14ac:dyDescent="0.2">
      <c r="A280" s="4"/>
      <c r="B280" s="112"/>
      <c r="C280" s="113"/>
      <c r="D280" s="5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14"/>
      <c r="AC280" s="109"/>
      <c r="AD280" s="109"/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"/>
      <c r="AW280" s="1"/>
      <c r="AX280" s="1"/>
      <c r="AY280" s="1"/>
      <c r="AZ280" s="1"/>
    </row>
    <row r="281" spans="1:52" ht="13.5" customHeight="1" x14ac:dyDescent="0.2">
      <c r="A281" s="4"/>
      <c r="B281" s="112"/>
      <c r="C281" s="113"/>
      <c r="D281" s="5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14"/>
      <c r="AC281" s="109"/>
      <c r="AD281" s="109"/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09"/>
      <c r="AO281" s="109"/>
      <c r="AP281" s="109"/>
      <c r="AQ281" s="109"/>
      <c r="AR281" s="109"/>
      <c r="AS281" s="109"/>
      <c r="AT281" s="109"/>
      <c r="AU281" s="109"/>
      <c r="AV281" s="1"/>
      <c r="AW281" s="1"/>
      <c r="AX281" s="1"/>
      <c r="AY281" s="1"/>
      <c r="AZ281" s="1"/>
    </row>
    <row r="282" spans="1:52" ht="13.5" customHeight="1" x14ac:dyDescent="0.2">
      <c r="A282" s="4"/>
      <c r="B282" s="112"/>
      <c r="C282" s="113"/>
      <c r="D282" s="5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14"/>
      <c r="AC282" s="109"/>
      <c r="AD282" s="109"/>
      <c r="AE282" s="109"/>
      <c r="AF282" s="109"/>
      <c r="AG282" s="109"/>
      <c r="AH282" s="109"/>
      <c r="AI282" s="109"/>
      <c r="AJ282" s="109"/>
      <c r="AK282" s="109"/>
      <c r="AL282" s="109"/>
      <c r="AM282" s="109"/>
      <c r="AN282" s="109"/>
      <c r="AO282" s="109"/>
      <c r="AP282" s="109"/>
      <c r="AQ282" s="109"/>
      <c r="AR282" s="109"/>
      <c r="AS282" s="109"/>
      <c r="AT282" s="109"/>
      <c r="AU282" s="109"/>
      <c r="AV282" s="1"/>
      <c r="AW282" s="1"/>
      <c r="AX282" s="1"/>
      <c r="AY282" s="1"/>
      <c r="AZ282" s="1"/>
    </row>
    <row r="283" spans="1:52" ht="13.5" customHeight="1" x14ac:dyDescent="0.2">
      <c r="A283" s="4"/>
      <c r="B283" s="112"/>
      <c r="C283" s="113"/>
      <c r="D283" s="5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14"/>
      <c r="AC283" s="109"/>
      <c r="AD283" s="109"/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09"/>
      <c r="AO283" s="109"/>
      <c r="AP283" s="109"/>
      <c r="AQ283" s="109"/>
      <c r="AR283" s="109"/>
      <c r="AS283" s="109"/>
      <c r="AT283" s="109"/>
      <c r="AU283" s="109"/>
      <c r="AV283" s="1"/>
      <c r="AW283" s="1"/>
      <c r="AX283" s="1"/>
      <c r="AY283" s="1"/>
      <c r="AZ283" s="1"/>
    </row>
    <row r="284" spans="1:52" ht="13.5" customHeight="1" x14ac:dyDescent="0.2">
      <c r="A284" s="4"/>
      <c r="B284" s="112"/>
      <c r="C284" s="113"/>
      <c r="D284" s="5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14"/>
      <c r="AC284" s="109"/>
      <c r="AD284" s="109"/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09"/>
      <c r="AO284" s="109"/>
      <c r="AP284" s="109"/>
      <c r="AQ284" s="109"/>
      <c r="AR284" s="109"/>
      <c r="AS284" s="109"/>
      <c r="AT284" s="109"/>
      <c r="AU284" s="109"/>
      <c r="AV284" s="1"/>
      <c r="AW284" s="1"/>
      <c r="AX284" s="1"/>
      <c r="AY284" s="1"/>
      <c r="AZ284" s="1"/>
    </row>
    <row r="285" spans="1:52" ht="13.5" customHeight="1" x14ac:dyDescent="0.2">
      <c r="A285" s="4"/>
      <c r="B285" s="112"/>
      <c r="C285" s="113"/>
      <c r="D285" s="5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14"/>
      <c r="AC285" s="109"/>
      <c r="AD285" s="109"/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09"/>
      <c r="AO285" s="109"/>
      <c r="AP285" s="109"/>
      <c r="AQ285" s="109"/>
      <c r="AR285" s="109"/>
      <c r="AS285" s="109"/>
      <c r="AT285" s="109"/>
      <c r="AU285" s="109"/>
      <c r="AV285" s="1"/>
      <c r="AW285" s="1"/>
      <c r="AX285" s="1"/>
      <c r="AY285" s="1"/>
      <c r="AZ285" s="1"/>
    </row>
    <row r="286" spans="1:52" ht="13.5" customHeight="1" x14ac:dyDescent="0.2">
      <c r="A286" s="4"/>
      <c r="B286" s="112"/>
      <c r="C286" s="113"/>
      <c r="D286" s="5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14"/>
      <c r="AC286" s="109"/>
      <c r="AD286" s="109"/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09"/>
      <c r="AO286" s="109"/>
      <c r="AP286" s="109"/>
      <c r="AQ286" s="109"/>
      <c r="AR286" s="109"/>
      <c r="AS286" s="109"/>
      <c r="AT286" s="109"/>
      <c r="AU286" s="109"/>
      <c r="AV286" s="1"/>
      <c r="AW286" s="1"/>
      <c r="AX286" s="1"/>
      <c r="AY286" s="1"/>
      <c r="AZ286" s="1"/>
    </row>
    <row r="287" spans="1:52" ht="13.5" customHeight="1" x14ac:dyDescent="0.2">
      <c r="A287" s="4"/>
      <c r="B287" s="112"/>
      <c r="C287" s="113"/>
      <c r="D287" s="5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14"/>
      <c r="AC287" s="109"/>
      <c r="AD287" s="109"/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09"/>
      <c r="AO287" s="109"/>
      <c r="AP287" s="109"/>
      <c r="AQ287" s="109"/>
      <c r="AR287" s="109"/>
      <c r="AS287" s="109"/>
      <c r="AT287" s="109"/>
      <c r="AU287" s="109"/>
      <c r="AV287" s="1"/>
      <c r="AW287" s="1"/>
      <c r="AX287" s="1"/>
      <c r="AY287" s="1"/>
      <c r="AZ287" s="1"/>
    </row>
    <row r="288" spans="1:52" ht="13.5" customHeight="1" x14ac:dyDescent="0.2">
      <c r="A288" s="4"/>
      <c r="B288" s="112"/>
      <c r="C288" s="113"/>
      <c r="D288" s="5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14"/>
      <c r="AC288" s="109"/>
      <c r="AD288" s="109"/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09"/>
      <c r="AO288" s="109"/>
      <c r="AP288" s="109"/>
      <c r="AQ288" s="109"/>
      <c r="AR288" s="109"/>
      <c r="AS288" s="109"/>
      <c r="AT288" s="109"/>
      <c r="AU288" s="109"/>
      <c r="AV288" s="1"/>
      <c r="AW288" s="1"/>
      <c r="AX288" s="1"/>
      <c r="AY288" s="1"/>
      <c r="AZ288" s="1"/>
    </row>
    <row r="289" spans="1:52" ht="13.5" customHeight="1" x14ac:dyDescent="0.2">
      <c r="A289" s="4"/>
      <c r="B289" s="112"/>
      <c r="C289" s="113"/>
      <c r="D289" s="5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14"/>
      <c r="AC289" s="109"/>
      <c r="AD289" s="109"/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09"/>
      <c r="AO289" s="109"/>
      <c r="AP289" s="109"/>
      <c r="AQ289" s="109"/>
      <c r="AR289" s="109"/>
      <c r="AS289" s="109"/>
      <c r="AT289" s="109"/>
      <c r="AU289" s="109"/>
      <c r="AV289" s="1"/>
      <c r="AW289" s="1"/>
      <c r="AX289" s="1"/>
      <c r="AY289" s="1"/>
      <c r="AZ289" s="1"/>
    </row>
    <row r="290" spans="1:52" ht="13.5" customHeight="1" x14ac:dyDescent="0.2">
      <c r="A290" s="4"/>
      <c r="B290" s="112"/>
      <c r="C290" s="113"/>
      <c r="D290" s="5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14"/>
      <c r="AC290" s="109"/>
      <c r="AD290" s="109"/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09"/>
      <c r="AO290" s="109"/>
      <c r="AP290" s="109"/>
      <c r="AQ290" s="109"/>
      <c r="AR290" s="109"/>
      <c r="AS290" s="109"/>
      <c r="AT290" s="109"/>
      <c r="AU290" s="109"/>
      <c r="AV290" s="1"/>
      <c r="AW290" s="1"/>
      <c r="AX290" s="1"/>
      <c r="AY290" s="1"/>
      <c r="AZ290" s="1"/>
    </row>
    <row r="291" spans="1:52" ht="13.5" customHeight="1" x14ac:dyDescent="0.2">
      <c r="A291" s="4"/>
      <c r="B291" s="112"/>
      <c r="C291" s="113"/>
      <c r="D291" s="5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14"/>
      <c r="AC291" s="109"/>
      <c r="AD291" s="109"/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  <c r="AV291" s="1"/>
      <c r="AW291" s="1"/>
      <c r="AX291" s="1"/>
      <c r="AY291" s="1"/>
      <c r="AZ291" s="1"/>
    </row>
    <row r="292" spans="1:52" ht="13.5" customHeight="1" x14ac:dyDescent="0.2">
      <c r="A292" s="4"/>
      <c r="B292" s="112"/>
      <c r="C292" s="113"/>
      <c r="D292" s="5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14"/>
      <c r="AC292" s="109"/>
      <c r="AD292" s="109"/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09"/>
      <c r="AO292" s="109"/>
      <c r="AP292" s="109"/>
      <c r="AQ292" s="109"/>
      <c r="AR292" s="109"/>
      <c r="AS292" s="109"/>
      <c r="AT292" s="109"/>
      <c r="AU292" s="109"/>
      <c r="AV292" s="1"/>
      <c r="AW292" s="1"/>
      <c r="AX292" s="1"/>
      <c r="AY292" s="1"/>
      <c r="AZ292" s="1"/>
    </row>
    <row r="293" spans="1:52" ht="13.5" customHeight="1" x14ac:dyDescent="0.2">
      <c r="A293" s="4"/>
      <c r="B293" s="112"/>
      <c r="C293" s="113"/>
      <c r="D293" s="5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14"/>
      <c r="AC293" s="109"/>
      <c r="AD293" s="109"/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09"/>
      <c r="AO293" s="109"/>
      <c r="AP293" s="109"/>
      <c r="AQ293" s="109"/>
      <c r="AR293" s="109"/>
      <c r="AS293" s="109"/>
      <c r="AT293" s="109"/>
      <c r="AU293" s="109"/>
      <c r="AV293" s="1"/>
      <c r="AW293" s="1"/>
      <c r="AX293" s="1"/>
      <c r="AY293" s="1"/>
      <c r="AZ293" s="1"/>
    </row>
    <row r="294" spans="1:52" ht="13.5" customHeight="1" x14ac:dyDescent="0.2">
      <c r="A294" s="4"/>
      <c r="B294" s="112"/>
      <c r="C294" s="113"/>
      <c r="D294" s="5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14"/>
      <c r="AC294" s="109"/>
      <c r="AD294" s="109"/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09"/>
      <c r="AO294" s="109"/>
      <c r="AP294" s="109"/>
      <c r="AQ294" s="109"/>
      <c r="AR294" s="109"/>
      <c r="AS294" s="109"/>
      <c r="AT294" s="109"/>
      <c r="AU294" s="109"/>
      <c r="AV294" s="1"/>
      <c r="AW294" s="1"/>
      <c r="AX294" s="1"/>
      <c r="AY294" s="1"/>
      <c r="AZ294" s="1"/>
    </row>
    <row r="295" spans="1:52" ht="13.5" customHeight="1" x14ac:dyDescent="0.2">
      <c r="A295" s="4"/>
      <c r="B295" s="112"/>
      <c r="C295" s="113"/>
      <c r="D295" s="5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14"/>
      <c r="AC295" s="109"/>
      <c r="AD295" s="109"/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09"/>
      <c r="AO295" s="109"/>
      <c r="AP295" s="109"/>
      <c r="AQ295" s="109"/>
      <c r="AR295" s="109"/>
      <c r="AS295" s="109"/>
      <c r="AT295" s="109"/>
      <c r="AU295" s="109"/>
      <c r="AV295" s="1"/>
      <c r="AW295" s="1"/>
      <c r="AX295" s="1"/>
      <c r="AY295" s="1"/>
      <c r="AZ295" s="1"/>
    </row>
    <row r="296" spans="1:52" ht="13.5" customHeight="1" x14ac:dyDescent="0.2">
      <c r="A296" s="4"/>
      <c r="B296" s="112"/>
      <c r="C296" s="113"/>
      <c r="D296" s="5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14"/>
      <c r="AC296" s="109"/>
      <c r="AD296" s="109"/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09"/>
      <c r="AO296" s="109"/>
      <c r="AP296" s="109"/>
      <c r="AQ296" s="109"/>
      <c r="AR296" s="109"/>
      <c r="AS296" s="109"/>
      <c r="AT296" s="109"/>
      <c r="AU296" s="109"/>
      <c r="AV296" s="1"/>
      <c r="AW296" s="1"/>
      <c r="AX296" s="1"/>
      <c r="AY296" s="1"/>
      <c r="AZ296" s="1"/>
    </row>
    <row r="297" spans="1:52" ht="13.5" customHeight="1" x14ac:dyDescent="0.2">
      <c r="A297" s="4"/>
      <c r="B297" s="112"/>
      <c r="C297" s="113"/>
      <c r="D297" s="5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14"/>
      <c r="AC297" s="109"/>
      <c r="AD297" s="109"/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09"/>
      <c r="AO297" s="109"/>
      <c r="AP297" s="109"/>
      <c r="AQ297" s="109"/>
      <c r="AR297" s="109"/>
      <c r="AS297" s="109"/>
      <c r="AT297" s="109"/>
      <c r="AU297" s="109"/>
      <c r="AV297" s="1"/>
      <c r="AW297" s="1"/>
      <c r="AX297" s="1"/>
      <c r="AY297" s="1"/>
      <c r="AZ297" s="1"/>
    </row>
    <row r="298" spans="1:52" ht="13.5" customHeight="1" x14ac:dyDescent="0.2">
      <c r="A298" s="4"/>
      <c r="B298" s="112"/>
      <c r="C298" s="113"/>
      <c r="D298" s="5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14"/>
      <c r="AC298" s="109"/>
      <c r="AD298" s="109"/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09"/>
      <c r="AO298" s="109"/>
      <c r="AP298" s="109"/>
      <c r="AQ298" s="109"/>
      <c r="AR298" s="109"/>
      <c r="AS298" s="109"/>
      <c r="AT298" s="109"/>
      <c r="AU298" s="109"/>
      <c r="AV298" s="1"/>
      <c r="AW298" s="1"/>
      <c r="AX298" s="1"/>
      <c r="AY298" s="1"/>
      <c r="AZ298" s="1"/>
    </row>
    <row r="299" spans="1:52" ht="13.5" customHeight="1" x14ac:dyDescent="0.2">
      <c r="A299" s="4"/>
      <c r="B299" s="112"/>
      <c r="C299" s="113"/>
      <c r="D299" s="5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14"/>
      <c r="AC299" s="109"/>
      <c r="AD299" s="109"/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09"/>
      <c r="AO299" s="109"/>
      <c r="AP299" s="109"/>
      <c r="AQ299" s="109"/>
      <c r="AR299" s="109"/>
      <c r="AS299" s="109"/>
      <c r="AT299" s="109"/>
      <c r="AU299" s="109"/>
      <c r="AV299" s="1"/>
      <c r="AW299" s="1"/>
      <c r="AX299" s="1"/>
      <c r="AY299" s="1"/>
      <c r="AZ299" s="1"/>
    </row>
    <row r="300" spans="1:52" ht="13.5" customHeight="1" x14ac:dyDescent="0.2">
      <c r="A300" s="4"/>
      <c r="B300" s="112"/>
      <c r="C300" s="113"/>
      <c r="D300" s="5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14"/>
      <c r="AC300" s="109"/>
      <c r="AD300" s="109"/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09"/>
      <c r="AO300" s="109"/>
      <c r="AP300" s="109"/>
      <c r="AQ300" s="109"/>
      <c r="AR300" s="109"/>
      <c r="AS300" s="109"/>
      <c r="AT300" s="109"/>
      <c r="AU300" s="109"/>
      <c r="AV300" s="1"/>
      <c r="AW300" s="1"/>
      <c r="AX300" s="1"/>
      <c r="AY300" s="1"/>
      <c r="AZ300" s="1"/>
    </row>
    <row r="301" spans="1:52" ht="13.5" customHeight="1" x14ac:dyDescent="0.2">
      <c r="A301" s="4"/>
      <c r="B301" s="112"/>
      <c r="C301" s="113"/>
      <c r="D301" s="5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09"/>
      <c r="AC301" s="109"/>
      <c r="AD301" s="109"/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09"/>
      <c r="AO301" s="109"/>
      <c r="AP301" s="109"/>
      <c r="AQ301" s="109"/>
      <c r="AR301" s="109"/>
      <c r="AS301" s="109"/>
      <c r="AT301" s="109"/>
      <c r="AU301" s="109"/>
      <c r="AV301" s="1"/>
      <c r="AW301" s="1"/>
      <c r="AX301" s="1"/>
      <c r="AY301" s="1"/>
      <c r="AZ301" s="1"/>
    </row>
    <row r="302" spans="1:52" ht="13.5" customHeight="1" x14ac:dyDescent="0.2">
      <c r="A302" s="4"/>
      <c r="B302" s="112"/>
      <c r="C302" s="113"/>
      <c r="D302" s="5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09"/>
      <c r="AC302" s="109"/>
      <c r="AD302" s="109"/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09"/>
      <c r="AO302" s="109"/>
      <c r="AP302" s="109"/>
      <c r="AQ302" s="109"/>
      <c r="AR302" s="109"/>
      <c r="AS302" s="109"/>
      <c r="AT302" s="109"/>
      <c r="AU302" s="109"/>
      <c r="AV302" s="1"/>
      <c r="AW302" s="1"/>
      <c r="AX302" s="1"/>
      <c r="AY302" s="1"/>
      <c r="AZ302" s="1"/>
    </row>
    <row r="303" spans="1:52" ht="13.5" customHeight="1" x14ac:dyDescent="0.2">
      <c r="A303" s="4"/>
      <c r="B303" s="112"/>
      <c r="C303" s="113"/>
      <c r="D303" s="5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09"/>
      <c r="AC303" s="109"/>
      <c r="AD303" s="109"/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09"/>
      <c r="AO303" s="109"/>
      <c r="AP303" s="109"/>
      <c r="AQ303" s="109"/>
      <c r="AR303" s="109"/>
      <c r="AS303" s="109"/>
      <c r="AT303" s="109"/>
      <c r="AU303" s="109"/>
      <c r="AV303" s="1"/>
      <c r="AW303" s="1"/>
      <c r="AX303" s="1"/>
      <c r="AY303" s="1"/>
      <c r="AZ303" s="1"/>
    </row>
    <row r="304" spans="1:52" ht="13.5" customHeight="1" x14ac:dyDescent="0.2">
      <c r="A304" s="4"/>
      <c r="B304" s="112"/>
      <c r="C304" s="113"/>
      <c r="D304" s="5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09"/>
      <c r="AC304" s="109"/>
      <c r="AD304" s="109"/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09"/>
      <c r="AO304" s="109"/>
      <c r="AP304" s="109"/>
      <c r="AQ304" s="109"/>
      <c r="AR304" s="109"/>
      <c r="AS304" s="109"/>
      <c r="AT304" s="109"/>
      <c r="AU304" s="109"/>
      <c r="AV304" s="1"/>
      <c r="AW304" s="1"/>
      <c r="AX304" s="1"/>
      <c r="AY304" s="1"/>
      <c r="AZ304" s="1"/>
    </row>
    <row r="305" spans="1:52" ht="13.5" customHeight="1" x14ac:dyDescent="0.2">
      <c r="A305" s="4"/>
      <c r="B305" s="112"/>
      <c r="C305" s="113"/>
      <c r="D305" s="5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09"/>
      <c r="AC305" s="109"/>
      <c r="AD305" s="109"/>
      <c r="AE305" s="109"/>
      <c r="AF305" s="109"/>
      <c r="AG305" s="109"/>
      <c r="AH305" s="109"/>
      <c r="AI305" s="109"/>
      <c r="AJ305" s="109"/>
      <c r="AK305" s="109"/>
      <c r="AL305" s="109"/>
      <c r="AM305" s="109"/>
      <c r="AN305" s="109"/>
      <c r="AO305" s="109"/>
      <c r="AP305" s="109"/>
      <c r="AQ305" s="109"/>
      <c r="AR305" s="109"/>
      <c r="AS305" s="109"/>
      <c r="AT305" s="109"/>
      <c r="AU305" s="109"/>
      <c r="AV305" s="1"/>
      <c r="AW305" s="1"/>
      <c r="AX305" s="1"/>
      <c r="AY305" s="1"/>
      <c r="AZ305" s="1"/>
    </row>
    <row r="306" spans="1:52" ht="13.5" customHeight="1" x14ac:dyDescent="0.2">
      <c r="A306" s="4"/>
      <c r="B306" s="112"/>
      <c r="C306" s="113"/>
      <c r="D306" s="5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09"/>
      <c r="AC306" s="109"/>
      <c r="AD306" s="109"/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09"/>
      <c r="AO306" s="109"/>
      <c r="AP306" s="109"/>
      <c r="AQ306" s="109"/>
      <c r="AR306" s="109"/>
      <c r="AS306" s="109"/>
      <c r="AT306" s="109"/>
      <c r="AU306" s="109"/>
      <c r="AV306" s="1"/>
      <c r="AW306" s="1"/>
      <c r="AX306" s="1"/>
      <c r="AY306" s="1"/>
      <c r="AZ306" s="1"/>
    </row>
    <row r="307" spans="1:52" ht="13.5" customHeight="1" x14ac:dyDescent="0.2">
      <c r="A307" s="4"/>
      <c r="B307" s="112"/>
      <c r="C307" s="113"/>
      <c r="D307" s="5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09"/>
      <c r="AC307" s="109"/>
      <c r="AD307" s="109"/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  <c r="AV307" s="1"/>
      <c r="AW307" s="1"/>
      <c r="AX307" s="1"/>
      <c r="AY307" s="1"/>
      <c r="AZ307" s="1"/>
    </row>
    <row r="308" spans="1:52" ht="13.5" customHeight="1" x14ac:dyDescent="0.2">
      <c r="A308" s="4"/>
      <c r="B308" s="112"/>
      <c r="C308" s="113"/>
      <c r="D308" s="5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09"/>
      <c r="AC308" s="109"/>
      <c r="AD308" s="109"/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09"/>
      <c r="AO308" s="109"/>
      <c r="AP308" s="109"/>
      <c r="AQ308" s="109"/>
      <c r="AR308" s="109"/>
      <c r="AS308" s="109"/>
      <c r="AT308" s="109"/>
      <c r="AU308" s="109"/>
      <c r="AV308" s="1"/>
      <c r="AW308" s="1"/>
      <c r="AX308" s="1"/>
      <c r="AY308" s="1"/>
      <c r="AZ308" s="1"/>
    </row>
    <row r="309" spans="1:52" ht="13.5" customHeight="1" x14ac:dyDescent="0.2">
      <c r="A309" s="4"/>
      <c r="B309" s="112"/>
      <c r="C309" s="113"/>
      <c r="D309" s="5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09"/>
      <c r="AC309" s="109"/>
      <c r="AD309" s="109"/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09"/>
      <c r="AO309" s="109"/>
      <c r="AP309" s="109"/>
      <c r="AQ309" s="109"/>
      <c r="AR309" s="109"/>
      <c r="AS309" s="109"/>
      <c r="AT309" s="109"/>
      <c r="AU309" s="109"/>
      <c r="AV309" s="1"/>
      <c r="AW309" s="1"/>
      <c r="AX309" s="1"/>
      <c r="AY309" s="1"/>
      <c r="AZ309" s="1"/>
    </row>
    <row r="310" spans="1:52" ht="13.5" customHeight="1" x14ac:dyDescent="0.2">
      <c r="A310" s="4"/>
      <c r="B310" s="112"/>
      <c r="C310" s="113"/>
      <c r="D310" s="5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09"/>
      <c r="AC310" s="109"/>
      <c r="AD310" s="109"/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09"/>
      <c r="AO310" s="109"/>
      <c r="AP310" s="109"/>
      <c r="AQ310" s="109"/>
      <c r="AR310" s="109"/>
      <c r="AS310" s="109"/>
      <c r="AT310" s="109"/>
      <c r="AU310" s="109"/>
      <c r="AV310" s="1"/>
      <c r="AW310" s="1"/>
      <c r="AX310" s="1"/>
      <c r="AY310" s="1"/>
      <c r="AZ310" s="1"/>
    </row>
    <row r="311" spans="1:52" ht="13.5" customHeight="1" x14ac:dyDescent="0.2">
      <c r="A311" s="4"/>
      <c r="B311" s="112"/>
      <c r="C311" s="113"/>
      <c r="D311" s="5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09"/>
      <c r="AC311" s="109"/>
      <c r="AD311" s="109"/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09"/>
      <c r="AO311" s="109"/>
      <c r="AP311" s="109"/>
      <c r="AQ311" s="109"/>
      <c r="AR311" s="109"/>
      <c r="AS311" s="109"/>
      <c r="AT311" s="109"/>
      <c r="AU311" s="109"/>
      <c r="AV311" s="1"/>
      <c r="AW311" s="1"/>
      <c r="AX311" s="1"/>
      <c r="AY311" s="1"/>
      <c r="AZ311" s="1"/>
    </row>
    <row r="312" spans="1:52" ht="13.5" customHeight="1" x14ac:dyDescent="0.2">
      <c r="A312" s="4"/>
      <c r="B312" s="112"/>
      <c r="C312" s="113"/>
      <c r="D312" s="5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09"/>
      <c r="AC312" s="109"/>
      <c r="AD312" s="109"/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09"/>
      <c r="AO312" s="109"/>
      <c r="AP312" s="109"/>
      <c r="AQ312" s="109"/>
      <c r="AR312" s="109"/>
      <c r="AS312" s="109"/>
      <c r="AT312" s="109"/>
      <c r="AU312" s="109"/>
      <c r="AV312" s="1"/>
      <c r="AW312" s="1"/>
      <c r="AX312" s="1"/>
      <c r="AY312" s="1"/>
      <c r="AZ312" s="1"/>
    </row>
    <row r="313" spans="1:52" ht="13.5" customHeight="1" x14ac:dyDescent="0.2">
      <c r="A313" s="4"/>
      <c r="B313" s="112"/>
      <c r="C313" s="113"/>
      <c r="D313" s="5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09"/>
      <c r="AC313" s="109"/>
      <c r="AD313" s="109"/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09"/>
      <c r="AO313" s="109"/>
      <c r="AP313" s="109"/>
      <c r="AQ313" s="109"/>
      <c r="AR313" s="109"/>
      <c r="AS313" s="109"/>
      <c r="AT313" s="109"/>
      <c r="AU313" s="109"/>
      <c r="AV313" s="1"/>
      <c r="AW313" s="1"/>
      <c r="AX313" s="1"/>
      <c r="AY313" s="1"/>
      <c r="AZ313" s="1"/>
    </row>
    <row r="314" spans="1:52" ht="13.5" customHeight="1" x14ac:dyDescent="0.2">
      <c r="A314" s="4"/>
      <c r="B314" s="112"/>
      <c r="C314" s="113"/>
      <c r="D314" s="5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09"/>
      <c r="AC314" s="109"/>
      <c r="AD314" s="109"/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09"/>
      <c r="AO314" s="109"/>
      <c r="AP314" s="109"/>
      <c r="AQ314" s="109"/>
      <c r="AR314" s="109"/>
      <c r="AS314" s="109"/>
      <c r="AT314" s="109"/>
      <c r="AU314" s="109"/>
      <c r="AV314" s="1"/>
      <c r="AW314" s="1"/>
      <c r="AX314" s="1"/>
      <c r="AY314" s="1"/>
      <c r="AZ314" s="1"/>
    </row>
    <row r="315" spans="1:52" ht="13.5" customHeight="1" x14ac:dyDescent="0.2">
      <c r="A315" s="4"/>
      <c r="B315" s="112"/>
      <c r="C315" s="113"/>
      <c r="D315" s="5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09"/>
      <c r="AC315" s="109"/>
      <c r="AD315" s="109"/>
      <c r="AE315" s="109"/>
      <c r="AF315" s="109"/>
      <c r="AG315" s="109"/>
      <c r="AH315" s="109"/>
      <c r="AI315" s="109"/>
      <c r="AJ315" s="109"/>
      <c r="AK315" s="109"/>
      <c r="AL315" s="109"/>
      <c r="AM315" s="109"/>
      <c r="AN315" s="109"/>
      <c r="AO315" s="109"/>
      <c r="AP315" s="109"/>
      <c r="AQ315" s="109"/>
      <c r="AR315" s="109"/>
      <c r="AS315" s="109"/>
      <c r="AT315" s="109"/>
      <c r="AU315" s="109"/>
      <c r="AV315" s="1"/>
      <c r="AW315" s="1"/>
      <c r="AX315" s="1"/>
      <c r="AY315" s="1"/>
      <c r="AZ315" s="1"/>
    </row>
    <row r="316" spans="1:52" ht="13.5" customHeight="1" x14ac:dyDescent="0.2">
      <c r="A316" s="4"/>
      <c r="B316" s="112"/>
      <c r="C316" s="113"/>
      <c r="D316" s="5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09"/>
      <c r="AC316" s="109"/>
      <c r="AD316" s="109"/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09"/>
      <c r="AO316" s="109"/>
      <c r="AP316" s="109"/>
      <c r="AQ316" s="109"/>
      <c r="AR316" s="109"/>
      <c r="AS316" s="109"/>
      <c r="AT316" s="109"/>
      <c r="AU316" s="109"/>
      <c r="AV316" s="1"/>
      <c r="AW316" s="1"/>
      <c r="AX316" s="1"/>
      <c r="AY316" s="1"/>
      <c r="AZ316" s="1"/>
    </row>
    <row r="317" spans="1:52" ht="13.5" customHeight="1" x14ac:dyDescent="0.2">
      <c r="A317" s="4"/>
      <c r="B317" s="112"/>
      <c r="C317" s="113"/>
      <c r="D317" s="5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09"/>
      <c r="AC317" s="109"/>
      <c r="AD317" s="109"/>
      <c r="AE317" s="109"/>
      <c r="AF317" s="109"/>
      <c r="AG317" s="109"/>
      <c r="AH317" s="109"/>
      <c r="AI317" s="109"/>
      <c r="AJ317" s="109"/>
      <c r="AK317" s="109"/>
      <c r="AL317" s="109"/>
      <c r="AM317" s="109"/>
      <c r="AN317" s="109"/>
      <c r="AO317" s="109"/>
      <c r="AP317" s="109"/>
      <c r="AQ317" s="109"/>
      <c r="AR317" s="109"/>
      <c r="AS317" s="109"/>
      <c r="AT317" s="109"/>
      <c r="AU317" s="109"/>
      <c r="AV317" s="1"/>
      <c r="AW317" s="1"/>
      <c r="AX317" s="1"/>
      <c r="AY317" s="1"/>
      <c r="AZ317" s="1"/>
    </row>
    <row r="318" spans="1:52" ht="13.5" customHeight="1" x14ac:dyDescent="0.2">
      <c r="A318" s="4"/>
      <c r="B318" s="112"/>
      <c r="C318" s="113"/>
      <c r="D318" s="5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09"/>
      <c r="AC318" s="109"/>
      <c r="AD318" s="109"/>
      <c r="AE318" s="109"/>
      <c r="AF318" s="109"/>
      <c r="AG318" s="109"/>
      <c r="AH318" s="109"/>
      <c r="AI318" s="109"/>
      <c r="AJ318" s="109"/>
      <c r="AK318" s="109"/>
      <c r="AL318" s="109"/>
      <c r="AM318" s="109"/>
      <c r="AN318" s="109"/>
      <c r="AO318" s="109"/>
      <c r="AP318" s="109"/>
      <c r="AQ318" s="109"/>
      <c r="AR318" s="109"/>
      <c r="AS318" s="109"/>
      <c r="AT318" s="109"/>
      <c r="AU318" s="109"/>
      <c r="AV318" s="1"/>
      <c r="AW318" s="1"/>
      <c r="AX318" s="1"/>
      <c r="AY318" s="1"/>
      <c r="AZ318" s="1"/>
    </row>
    <row r="319" spans="1:52" ht="13.5" customHeight="1" x14ac:dyDescent="0.2">
      <c r="A319" s="4"/>
      <c r="B319" s="112"/>
      <c r="C319" s="113"/>
      <c r="D319" s="5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09"/>
      <c r="AC319" s="109"/>
      <c r="AD319" s="109"/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  <c r="AV319" s="1"/>
      <c r="AW319" s="1"/>
      <c r="AX319" s="1"/>
      <c r="AY319" s="1"/>
      <c r="AZ319" s="1"/>
    </row>
    <row r="320" spans="1:52" ht="13.5" customHeight="1" x14ac:dyDescent="0.2">
      <c r="A320" s="4"/>
      <c r="B320" s="112"/>
      <c r="C320" s="113"/>
      <c r="D320" s="5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09"/>
      <c r="AC320" s="109"/>
      <c r="AD320" s="109"/>
      <c r="AE320" s="109"/>
      <c r="AF320" s="109"/>
      <c r="AG320" s="109"/>
      <c r="AH320" s="109"/>
      <c r="AI320" s="109"/>
      <c r="AJ320" s="109"/>
      <c r="AK320" s="109"/>
      <c r="AL320" s="109"/>
      <c r="AM320" s="109"/>
      <c r="AN320" s="109"/>
      <c r="AO320" s="109"/>
      <c r="AP320" s="109"/>
      <c r="AQ320" s="109"/>
      <c r="AR320" s="109"/>
      <c r="AS320" s="109"/>
      <c r="AT320" s="109"/>
      <c r="AU320" s="109"/>
      <c r="AV320" s="1"/>
      <c r="AW320" s="1"/>
      <c r="AX320" s="1"/>
      <c r="AY320" s="1"/>
      <c r="AZ320" s="1"/>
    </row>
    <row r="321" spans="1:52" ht="13.5" customHeight="1" x14ac:dyDescent="0.2">
      <c r="A321" s="4"/>
      <c r="B321" s="112"/>
      <c r="C321" s="113"/>
      <c r="D321" s="5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09"/>
      <c r="AC321" s="109"/>
      <c r="AD321" s="109"/>
      <c r="AE321" s="109"/>
      <c r="AF321" s="109"/>
      <c r="AG321" s="109"/>
      <c r="AH321" s="109"/>
      <c r="AI321" s="109"/>
      <c r="AJ321" s="109"/>
      <c r="AK321" s="109"/>
      <c r="AL321" s="109"/>
      <c r="AM321" s="109"/>
      <c r="AN321" s="109"/>
      <c r="AO321" s="109"/>
      <c r="AP321" s="109"/>
      <c r="AQ321" s="109"/>
      <c r="AR321" s="109"/>
      <c r="AS321" s="109"/>
      <c r="AT321" s="109"/>
      <c r="AU321" s="109"/>
      <c r="AV321" s="1"/>
      <c r="AW321" s="1"/>
      <c r="AX321" s="1"/>
      <c r="AY321" s="1"/>
      <c r="AZ321" s="1"/>
    </row>
    <row r="322" spans="1:52" ht="13.5" customHeight="1" x14ac:dyDescent="0.2">
      <c r="A322" s="4"/>
      <c r="B322" s="112"/>
      <c r="C322" s="113"/>
      <c r="D322" s="5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09"/>
      <c r="AC322" s="109"/>
      <c r="AD322" s="109"/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09"/>
      <c r="AO322" s="109"/>
      <c r="AP322" s="109"/>
      <c r="AQ322" s="109"/>
      <c r="AR322" s="109"/>
      <c r="AS322" s="109"/>
      <c r="AT322" s="109"/>
      <c r="AU322" s="109"/>
      <c r="AV322" s="1"/>
      <c r="AW322" s="1"/>
      <c r="AX322" s="1"/>
      <c r="AY322" s="1"/>
      <c r="AZ322" s="1"/>
    </row>
    <row r="323" spans="1:52" ht="13.5" customHeight="1" x14ac:dyDescent="0.2">
      <c r="A323" s="4"/>
      <c r="B323" s="112"/>
      <c r="C323" s="113"/>
      <c r="D323" s="5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09"/>
      <c r="AC323" s="109"/>
      <c r="AD323" s="109"/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09"/>
      <c r="AO323" s="109"/>
      <c r="AP323" s="109"/>
      <c r="AQ323" s="109"/>
      <c r="AR323" s="109"/>
      <c r="AS323" s="109"/>
      <c r="AT323" s="109"/>
      <c r="AU323" s="109"/>
      <c r="AV323" s="1"/>
      <c r="AW323" s="1"/>
      <c r="AX323" s="1"/>
      <c r="AY323" s="1"/>
      <c r="AZ323" s="1"/>
    </row>
    <row r="324" spans="1:52" ht="13.5" customHeight="1" x14ac:dyDescent="0.2">
      <c r="A324" s="4"/>
      <c r="B324" s="112"/>
      <c r="C324" s="113"/>
      <c r="D324" s="5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09"/>
      <c r="AC324" s="109"/>
      <c r="AD324" s="109"/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09"/>
      <c r="AO324" s="109"/>
      <c r="AP324" s="109"/>
      <c r="AQ324" s="109"/>
      <c r="AR324" s="109"/>
      <c r="AS324" s="109"/>
      <c r="AT324" s="109"/>
      <c r="AU324" s="109"/>
      <c r="AV324" s="1"/>
      <c r="AW324" s="1"/>
      <c r="AX324" s="1"/>
      <c r="AY324" s="1"/>
      <c r="AZ324" s="1"/>
    </row>
    <row r="325" spans="1:52" ht="13.5" customHeight="1" x14ac:dyDescent="0.2">
      <c r="A325" s="4"/>
      <c r="B325" s="112"/>
      <c r="C325" s="113"/>
      <c r="D325" s="5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09"/>
      <c r="AC325" s="109"/>
      <c r="AD325" s="109"/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09"/>
      <c r="AO325" s="109"/>
      <c r="AP325" s="109"/>
      <c r="AQ325" s="109"/>
      <c r="AR325" s="109"/>
      <c r="AS325" s="109"/>
      <c r="AT325" s="109"/>
      <c r="AU325" s="109"/>
      <c r="AV325" s="1"/>
      <c r="AW325" s="1"/>
      <c r="AX325" s="1"/>
      <c r="AY325" s="1"/>
      <c r="AZ325" s="1"/>
    </row>
    <row r="326" spans="1:52" ht="13.5" customHeight="1" x14ac:dyDescent="0.2">
      <c r="A326" s="4"/>
      <c r="B326" s="112"/>
      <c r="C326" s="113"/>
      <c r="D326" s="5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09"/>
      <c r="AC326" s="109"/>
      <c r="AD326" s="109"/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  <c r="AV326" s="1"/>
      <c r="AW326" s="1"/>
      <c r="AX326" s="1"/>
      <c r="AY326" s="1"/>
      <c r="AZ326" s="1"/>
    </row>
    <row r="327" spans="1:52" ht="13.5" customHeight="1" x14ac:dyDescent="0.2">
      <c r="A327" s="4"/>
      <c r="B327" s="112"/>
      <c r="C327" s="113"/>
      <c r="D327" s="5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09"/>
      <c r="AC327" s="109"/>
      <c r="AD327" s="109"/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09"/>
      <c r="AO327" s="109"/>
      <c r="AP327" s="109"/>
      <c r="AQ327" s="109"/>
      <c r="AR327" s="109"/>
      <c r="AS327" s="109"/>
      <c r="AT327" s="109"/>
      <c r="AU327" s="109"/>
      <c r="AV327" s="1"/>
      <c r="AW327" s="1"/>
      <c r="AX327" s="1"/>
      <c r="AY327" s="1"/>
      <c r="AZ327" s="1"/>
    </row>
    <row r="328" spans="1:52" ht="13.5" customHeight="1" x14ac:dyDescent="0.2">
      <c r="A328" s="4"/>
      <c r="B328" s="112"/>
      <c r="C328" s="113"/>
      <c r="D328" s="5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09"/>
      <c r="AC328" s="109"/>
      <c r="AD328" s="109"/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09"/>
      <c r="AO328" s="109"/>
      <c r="AP328" s="109"/>
      <c r="AQ328" s="109"/>
      <c r="AR328" s="109"/>
      <c r="AS328" s="109"/>
      <c r="AT328" s="109"/>
      <c r="AU328" s="109"/>
      <c r="AV328" s="1"/>
      <c r="AW328" s="1"/>
      <c r="AX328" s="1"/>
      <c r="AY328" s="1"/>
      <c r="AZ328" s="1"/>
    </row>
    <row r="329" spans="1:52" ht="13.5" customHeight="1" x14ac:dyDescent="0.2">
      <c r="A329" s="4"/>
      <c r="B329" s="112"/>
      <c r="C329" s="113"/>
      <c r="D329" s="5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09"/>
      <c r="AC329" s="109"/>
      <c r="AD329" s="109"/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09"/>
      <c r="AO329" s="109"/>
      <c r="AP329" s="109"/>
      <c r="AQ329" s="109"/>
      <c r="AR329" s="109"/>
      <c r="AS329" s="109"/>
      <c r="AT329" s="109"/>
      <c r="AU329" s="109"/>
      <c r="AV329" s="1"/>
      <c r="AW329" s="1"/>
      <c r="AX329" s="1"/>
      <c r="AY329" s="1"/>
      <c r="AZ329" s="1"/>
    </row>
    <row r="330" spans="1:52" ht="13.5" customHeight="1" x14ac:dyDescent="0.2">
      <c r="A330" s="4"/>
      <c r="B330" s="112"/>
      <c r="C330" s="113"/>
      <c r="D330" s="5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09"/>
      <c r="AC330" s="109"/>
      <c r="AD330" s="109"/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09"/>
      <c r="AO330" s="109"/>
      <c r="AP330" s="109"/>
      <c r="AQ330" s="109"/>
      <c r="AR330" s="109"/>
      <c r="AS330" s="109"/>
      <c r="AT330" s="109"/>
      <c r="AU330" s="109"/>
      <c r="AV330" s="1"/>
      <c r="AW330" s="1"/>
      <c r="AX330" s="1"/>
      <c r="AY330" s="1"/>
      <c r="AZ330" s="1"/>
    </row>
    <row r="331" spans="1:52" ht="13.5" customHeight="1" x14ac:dyDescent="0.2">
      <c r="A331" s="4"/>
      <c r="B331" s="112"/>
      <c r="C331" s="113"/>
      <c r="D331" s="5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09"/>
      <c r="AC331" s="109"/>
      <c r="AD331" s="109"/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09"/>
      <c r="AO331" s="109"/>
      <c r="AP331" s="109"/>
      <c r="AQ331" s="109"/>
      <c r="AR331" s="109"/>
      <c r="AS331" s="109"/>
      <c r="AT331" s="109"/>
      <c r="AU331" s="109"/>
      <c r="AV331" s="1"/>
      <c r="AW331" s="1"/>
      <c r="AX331" s="1"/>
      <c r="AY331" s="1"/>
      <c r="AZ331" s="1"/>
    </row>
    <row r="332" spans="1:52" ht="13.5" customHeight="1" x14ac:dyDescent="0.2">
      <c r="A332" s="4"/>
      <c r="B332" s="112"/>
      <c r="C332" s="113"/>
      <c r="D332" s="5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09"/>
      <c r="AC332" s="109"/>
      <c r="AD332" s="109"/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09"/>
      <c r="AO332" s="109"/>
      <c r="AP332" s="109"/>
      <c r="AQ332" s="109"/>
      <c r="AR332" s="109"/>
      <c r="AS332" s="109"/>
      <c r="AT332" s="109"/>
      <c r="AU332" s="109"/>
      <c r="AV332" s="1"/>
      <c r="AW332" s="1"/>
      <c r="AX332" s="1"/>
      <c r="AY332" s="1"/>
      <c r="AZ332" s="1"/>
    </row>
    <row r="333" spans="1:52" ht="13.5" customHeight="1" x14ac:dyDescent="0.2">
      <c r="A333" s="4"/>
      <c r="B333" s="112"/>
      <c r="C333" s="113"/>
      <c r="D333" s="5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09"/>
      <c r="AC333" s="109"/>
      <c r="AD333" s="109"/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09"/>
      <c r="AO333" s="109"/>
      <c r="AP333" s="109"/>
      <c r="AQ333" s="109"/>
      <c r="AR333" s="109"/>
      <c r="AS333" s="109"/>
      <c r="AT333" s="109"/>
      <c r="AU333" s="109"/>
      <c r="AV333" s="1"/>
      <c r="AW333" s="1"/>
      <c r="AX333" s="1"/>
      <c r="AY333" s="1"/>
      <c r="AZ333" s="1"/>
    </row>
    <row r="334" spans="1:52" ht="13.5" customHeight="1" x14ac:dyDescent="0.2">
      <c r="A334" s="4"/>
      <c r="B334" s="112"/>
      <c r="C334" s="113"/>
      <c r="D334" s="5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09"/>
      <c r="AC334" s="109"/>
      <c r="AD334" s="109"/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09"/>
      <c r="AO334" s="109"/>
      <c r="AP334" s="109"/>
      <c r="AQ334" s="109"/>
      <c r="AR334" s="109"/>
      <c r="AS334" s="109"/>
      <c r="AT334" s="109"/>
      <c r="AU334" s="109"/>
      <c r="AV334" s="1"/>
      <c r="AW334" s="1"/>
      <c r="AX334" s="1"/>
      <c r="AY334" s="1"/>
      <c r="AZ334" s="1"/>
    </row>
    <row r="335" spans="1:52" ht="13.5" customHeight="1" x14ac:dyDescent="0.2">
      <c r="A335" s="4"/>
      <c r="B335" s="112"/>
      <c r="C335" s="113"/>
      <c r="D335" s="5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09"/>
      <c r="AC335" s="109"/>
      <c r="AD335" s="109"/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09"/>
      <c r="AO335" s="109"/>
      <c r="AP335" s="109"/>
      <c r="AQ335" s="109"/>
      <c r="AR335" s="109"/>
      <c r="AS335" s="109"/>
      <c r="AT335" s="109"/>
      <c r="AU335" s="109"/>
      <c r="AV335" s="1"/>
      <c r="AW335" s="1"/>
      <c r="AX335" s="1"/>
      <c r="AY335" s="1"/>
      <c r="AZ335" s="1"/>
    </row>
    <row r="336" spans="1:52" ht="13.5" customHeight="1" x14ac:dyDescent="0.2">
      <c r="A336" s="4"/>
      <c r="B336" s="112"/>
      <c r="C336" s="113"/>
      <c r="D336" s="5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09"/>
      <c r="AC336" s="109"/>
      <c r="AD336" s="109"/>
      <c r="AE336" s="109"/>
      <c r="AF336" s="109"/>
      <c r="AG336" s="109"/>
      <c r="AH336" s="109"/>
      <c r="AI336" s="109"/>
      <c r="AJ336" s="109"/>
      <c r="AK336" s="109"/>
      <c r="AL336" s="109"/>
      <c r="AM336" s="109"/>
      <c r="AN336" s="109"/>
      <c r="AO336" s="109"/>
      <c r="AP336" s="109"/>
      <c r="AQ336" s="109"/>
      <c r="AR336" s="109"/>
      <c r="AS336" s="109"/>
      <c r="AT336" s="109"/>
      <c r="AU336" s="109"/>
      <c r="AV336" s="1"/>
      <c r="AW336" s="1"/>
      <c r="AX336" s="1"/>
      <c r="AY336" s="1"/>
      <c r="AZ336" s="1"/>
    </row>
    <row r="337" spans="1:52" ht="13.5" customHeight="1" x14ac:dyDescent="0.2">
      <c r="A337" s="4"/>
      <c r="B337" s="112"/>
      <c r="C337" s="113"/>
      <c r="D337" s="5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09"/>
      <c r="AC337" s="109"/>
      <c r="AD337" s="109"/>
      <c r="AE337" s="109"/>
      <c r="AF337" s="109"/>
      <c r="AG337" s="109"/>
      <c r="AH337" s="109"/>
      <c r="AI337" s="109"/>
      <c r="AJ337" s="109"/>
      <c r="AK337" s="109"/>
      <c r="AL337" s="109"/>
      <c r="AM337" s="109"/>
      <c r="AN337" s="109"/>
      <c r="AO337" s="109"/>
      <c r="AP337" s="109"/>
      <c r="AQ337" s="109"/>
      <c r="AR337" s="109"/>
      <c r="AS337" s="109"/>
      <c r="AT337" s="109"/>
      <c r="AU337" s="109"/>
      <c r="AV337" s="1"/>
      <c r="AW337" s="1"/>
      <c r="AX337" s="1"/>
      <c r="AY337" s="1"/>
      <c r="AZ337" s="1"/>
    </row>
    <row r="338" spans="1:52" ht="13.5" customHeight="1" x14ac:dyDescent="0.2">
      <c r="A338" s="4"/>
      <c r="B338" s="112"/>
      <c r="C338" s="113"/>
      <c r="D338" s="5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09"/>
      <c r="AC338" s="109"/>
      <c r="AD338" s="109"/>
      <c r="AE338" s="109"/>
      <c r="AF338" s="109"/>
      <c r="AG338" s="109"/>
      <c r="AH338" s="109"/>
      <c r="AI338" s="109"/>
      <c r="AJ338" s="109"/>
      <c r="AK338" s="109"/>
      <c r="AL338" s="109"/>
      <c r="AM338" s="109"/>
      <c r="AN338" s="109"/>
      <c r="AO338" s="109"/>
      <c r="AP338" s="109"/>
      <c r="AQ338" s="109"/>
      <c r="AR338" s="109"/>
      <c r="AS338" s="109"/>
      <c r="AT338" s="109"/>
      <c r="AU338" s="109"/>
      <c r="AV338" s="1"/>
      <c r="AW338" s="1"/>
      <c r="AX338" s="1"/>
      <c r="AY338" s="1"/>
      <c r="AZ338" s="1"/>
    </row>
    <row r="339" spans="1:52" ht="13.5" customHeight="1" x14ac:dyDescent="0.2">
      <c r="A339" s="4"/>
      <c r="B339" s="112"/>
      <c r="C339" s="113"/>
      <c r="D339" s="5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09"/>
      <c r="AC339" s="109"/>
      <c r="AD339" s="109"/>
      <c r="AE339" s="109"/>
      <c r="AF339" s="109"/>
      <c r="AG339" s="109"/>
      <c r="AH339" s="109"/>
      <c r="AI339" s="109"/>
      <c r="AJ339" s="109"/>
      <c r="AK339" s="109"/>
      <c r="AL339" s="109"/>
      <c r="AM339" s="109"/>
      <c r="AN339" s="109"/>
      <c r="AO339" s="109"/>
      <c r="AP339" s="109"/>
      <c r="AQ339" s="109"/>
      <c r="AR339" s="109"/>
      <c r="AS339" s="109"/>
      <c r="AT339" s="109"/>
      <c r="AU339" s="109"/>
      <c r="AV339" s="1"/>
      <c r="AW339" s="1"/>
      <c r="AX339" s="1"/>
      <c r="AY339" s="1"/>
      <c r="AZ339" s="1"/>
    </row>
    <row r="340" spans="1:52" ht="13.5" customHeight="1" x14ac:dyDescent="0.2">
      <c r="A340" s="4"/>
      <c r="B340" s="112"/>
      <c r="C340" s="113"/>
      <c r="D340" s="5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09"/>
      <c r="AC340" s="109"/>
      <c r="AD340" s="109"/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09"/>
      <c r="AO340" s="109"/>
      <c r="AP340" s="109"/>
      <c r="AQ340" s="109"/>
      <c r="AR340" s="109"/>
      <c r="AS340" s="109"/>
      <c r="AT340" s="109"/>
      <c r="AU340" s="109"/>
      <c r="AV340" s="1"/>
      <c r="AW340" s="1"/>
      <c r="AX340" s="1"/>
      <c r="AY340" s="1"/>
      <c r="AZ340" s="1"/>
    </row>
    <row r="341" spans="1:52" ht="13.5" customHeight="1" x14ac:dyDescent="0.2">
      <c r="A341" s="4"/>
      <c r="B341" s="112"/>
      <c r="C341" s="113"/>
      <c r="D341" s="5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09"/>
      <c r="AC341" s="109"/>
      <c r="AD341" s="109"/>
      <c r="AE341" s="109"/>
      <c r="AF341" s="109"/>
      <c r="AG341" s="109"/>
      <c r="AH341" s="109"/>
      <c r="AI341" s="109"/>
      <c r="AJ341" s="109"/>
      <c r="AK341" s="109"/>
      <c r="AL341" s="109"/>
      <c r="AM341" s="109"/>
      <c r="AN341" s="109"/>
      <c r="AO341" s="109"/>
      <c r="AP341" s="109"/>
      <c r="AQ341" s="109"/>
      <c r="AR341" s="109"/>
      <c r="AS341" s="109"/>
      <c r="AT341" s="109"/>
      <c r="AU341" s="109"/>
      <c r="AV341" s="1"/>
      <c r="AW341" s="1"/>
      <c r="AX341" s="1"/>
      <c r="AY341" s="1"/>
      <c r="AZ341" s="1"/>
    </row>
    <row r="342" spans="1:52" ht="13.5" customHeight="1" x14ac:dyDescent="0.2">
      <c r="A342" s="4"/>
      <c r="B342" s="112"/>
      <c r="C342" s="113"/>
      <c r="D342" s="5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  <c r="AV342" s="1"/>
      <c r="AW342" s="1"/>
      <c r="AX342" s="1"/>
      <c r="AY342" s="1"/>
      <c r="AZ342" s="1"/>
    </row>
    <row r="343" spans="1:52" ht="13.5" customHeight="1" x14ac:dyDescent="0.2">
      <c r="A343" s="4"/>
      <c r="B343" s="112"/>
      <c r="C343" s="113"/>
      <c r="D343" s="5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  <c r="AV343" s="1"/>
      <c r="AW343" s="1"/>
      <c r="AX343" s="1"/>
      <c r="AY343" s="1"/>
      <c r="AZ343" s="1"/>
    </row>
    <row r="344" spans="1:52" ht="13.5" customHeight="1" x14ac:dyDescent="0.2">
      <c r="A344" s="4"/>
      <c r="B344" s="112"/>
      <c r="C344" s="113"/>
      <c r="D344" s="5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  <c r="AV344" s="1"/>
      <c r="AW344" s="1"/>
      <c r="AX344" s="1"/>
      <c r="AY344" s="1"/>
      <c r="AZ344" s="1"/>
    </row>
    <row r="345" spans="1:52" ht="13.5" customHeight="1" x14ac:dyDescent="0.2">
      <c r="A345" s="4"/>
      <c r="B345" s="112"/>
      <c r="C345" s="113"/>
      <c r="D345" s="5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  <c r="AV345" s="1"/>
      <c r="AW345" s="1"/>
      <c r="AX345" s="1"/>
      <c r="AY345" s="1"/>
      <c r="AZ345" s="1"/>
    </row>
    <row r="346" spans="1:52" ht="13.5" customHeight="1" x14ac:dyDescent="0.2">
      <c r="A346" s="4"/>
      <c r="B346" s="112"/>
      <c r="C346" s="113"/>
      <c r="D346" s="5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  <c r="AV346" s="1"/>
      <c r="AW346" s="1"/>
      <c r="AX346" s="1"/>
      <c r="AY346" s="1"/>
      <c r="AZ346" s="1"/>
    </row>
    <row r="347" spans="1:52" ht="13.5" customHeight="1" x14ac:dyDescent="0.2">
      <c r="A347" s="4"/>
      <c r="B347" s="112"/>
      <c r="C347" s="113"/>
      <c r="D347" s="5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  <c r="AV347" s="1"/>
      <c r="AW347" s="1"/>
      <c r="AX347" s="1"/>
      <c r="AY347" s="1"/>
      <c r="AZ347" s="1"/>
    </row>
    <row r="348" spans="1:52" ht="13.5" customHeight="1" x14ac:dyDescent="0.2">
      <c r="A348" s="4"/>
      <c r="B348" s="112"/>
      <c r="C348" s="113"/>
      <c r="D348" s="5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  <c r="AV348" s="1"/>
      <c r="AW348" s="1"/>
      <c r="AX348" s="1"/>
      <c r="AY348" s="1"/>
      <c r="AZ348" s="1"/>
    </row>
    <row r="349" spans="1:52" ht="13.5" customHeight="1" x14ac:dyDescent="0.2">
      <c r="A349" s="4"/>
      <c r="B349" s="112"/>
      <c r="C349" s="113"/>
      <c r="D349" s="5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  <c r="AV349" s="1"/>
      <c r="AW349" s="1"/>
      <c r="AX349" s="1"/>
      <c r="AY349" s="1"/>
      <c r="AZ349" s="1"/>
    </row>
    <row r="350" spans="1:52" ht="13.5" customHeight="1" x14ac:dyDescent="0.2">
      <c r="A350" s="4"/>
      <c r="B350" s="112"/>
      <c r="C350" s="113"/>
      <c r="D350" s="5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  <c r="AV350" s="1"/>
      <c r="AW350" s="1"/>
      <c r="AX350" s="1"/>
      <c r="AY350" s="1"/>
      <c r="AZ350" s="1"/>
    </row>
    <row r="351" spans="1:52" ht="13.5" customHeight="1" x14ac:dyDescent="0.2">
      <c r="A351" s="4"/>
      <c r="B351" s="112"/>
      <c r="C351" s="113"/>
      <c r="D351" s="5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09"/>
      <c r="AC351" s="109"/>
      <c r="AD351" s="109"/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  <c r="AV351" s="1"/>
      <c r="AW351" s="1"/>
      <c r="AX351" s="1"/>
      <c r="AY351" s="1"/>
      <c r="AZ351" s="1"/>
    </row>
    <row r="352" spans="1:52" ht="13.5" customHeight="1" x14ac:dyDescent="0.2">
      <c r="A352" s="4"/>
      <c r="B352" s="112"/>
      <c r="C352" s="113"/>
      <c r="D352" s="5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09"/>
      <c r="AC352" s="109"/>
      <c r="AD352" s="109"/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  <c r="AV352" s="1"/>
      <c r="AW352" s="1"/>
      <c r="AX352" s="1"/>
      <c r="AY352" s="1"/>
      <c r="AZ352" s="1"/>
    </row>
    <row r="353" spans="1:52" ht="13.5" customHeight="1" x14ac:dyDescent="0.2">
      <c r="A353" s="4"/>
      <c r="B353" s="112"/>
      <c r="C353" s="113"/>
      <c r="D353" s="5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09"/>
      <c r="AC353" s="109"/>
      <c r="AD353" s="109"/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  <c r="AV353" s="1"/>
      <c r="AW353" s="1"/>
      <c r="AX353" s="1"/>
      <c r="AY353" s="1"/>
      <c r="AZ353" s="1"/>
    </row>
    <row r="354" spans="1:52" ht="13.5" customHeight="1" x14ac:dyDescent="0.2">
      <c r="A354" s="4"/>
      <c r="B354" s="112"/>
      <c r="C354" s="113"/>
      <c r="D354" s="5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09"/>
      <c r="AC354" s="109"/>
      <c r="AD354" s="109"/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  <c r="AV354" s="1"/>
      <c r="AW354" s="1"/>
      <c r="AX354" s="1"/>
      <c r="AY354" s="1"/>
      <c r="AZ354" s="1"/>
    </row>
    <row r="355" spans="1:52" ht="13.5" customHeight="1" x14ac:dyDescent="0.2">
      <c r="A355" s="4"/>
      <c r="B355" s="112"/>
      <c r="C355" s="113"/>
      <c r="D355" s="5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09"/>
      <c r="AC355" s="109"/>
      <c r="AD355" s="109"/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  <c r="AV355" s="1"/>
      <c r="AW355" s="1"/>
      <c r="AX355" s="1"/>
      <c r="AY355" s="1"/>
      <c r="AZ355" s="1"/>
    </row>
    <row r="356" spans="1:52" ht="13.5" customHeight="1" x14ac:dyDescent="0.2">
      <c r="A356" s="4"/>
      <c r="B356" s="112"/>
      <c r="C356" s="113"/>
      <c r="D356" s="5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09"/>
      <c r="AC356" s="109"/>
      <c r="AD356" s="109"/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  <c r="AV356" s="1"/>
      <c r="AW356" s="1"/>
      <c r="AX356" s="1"/>
      <c r="AY356" s="1"/>
      <c r="AZ356" s="1"/>
    </row>
    <row r="357" spans="1:52" ht="13.5" customHeight="1" x14ac:dyDescent="0.2">
      <c r="A357" s="4"/>
      <c r="B357" s="112"/>
      <c r="C357" s="113"/>
      <c r="D357" s="5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09"/>
      <c r="AC357" s="109"/>
      <c r="AD357" s="109"/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09"/>
      <c r="AO357" s="109"/>
      <c r="AP357" s="109"/>
      <c r="AQ357" s="109"/>
      <c r="AR357" s="109"/>
      <c r="AS357" s="109"/>
      <c r="AT357" s="109"/>
      <c r="AU357" s="109"/>
      <c r="AV357" s="1"/>
      <c r="AW357" s="1"/>
      <c r="AX357" s="1"/>
      <c r="AY357" s="1"/>
      <c r="AZ357" s="1"/>
    </row>
    <row r="358" spans="1:52" ht="13.5" customHeight="1" x14ac:dyDescent="0.2">
      <c r="A358" s="4"/>
      <c r="B358" s="112"/>
      <c r="C358" s="113"/>
      <c r="D358" s="5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  <c r="AV358" s="1"/>
      <c r="AW358" s="1"/>
      <c r="AX358" s="1"/>
      <c r="AY358" s="1"/>
      <c r="AZ358" s="1"/>
    </row>
    <row r="359" spans="1:52" ht="13.5" customHeight="1" x14ac:dyDescent="0.2">
      <c r="A359" s="4"/>
      <c r="B359" s="112"/>
      <c r="C359" s="113"/>
      <c r="D359" s="5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  <c r="AV359" s="1"/>
      <c r="AW359" s="1"/>
      <c r="AX359" s="1"/>
      <c r="AY359" s="1"/>
      <c r="AZ359" s="1"/>
    </row>
    <row r="360" spans="1:52" ht="13.5" customHeight="1" x14ac:dyDescent="0.2">
      <c r="A360" s="4"/>
      <c r="B360" s="112"/>
      <c r="C360" s="113"/>
      <c r="D360" s="5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  <c r="AV360" s="1"/>
      <c r="AW360" s="1"/>
      <c r="AX360" s="1"/>
      <c r="AY360" s="1"/>
      <c r="AZ360" s="1"/>
    </row>
    <row r="361" spans="1:52" ht="13.5" customHeight="1" x14ac:dyDescent="0.2">
      <c r="A361" s="4"/>
      <c r="B361" s="112"/>
      <c r="C361" s="113"/>
      <c r="D361" s="5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  <c r="AV361" s="1"/>
      <c r="AW361" s="1"/>
      <c r="AX361" s="1"/>
      <c r="AY361" s="1"/>
      <c r="AZ361" s="1"/>
    </row>
    <row r="362" spans="1:52" ht="13.5" customHeight="1" x14ac:dyDescent="0.2">
      <c r="A362" s="4"/>
      <c r="B362" s="112"/>
      <c r="C362" s="113"/>
      <c r="D362" s="5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  <c r="AV362" s="1"/>
      <c r="AW362" s="1"/>
      <c r="AX362" s="1"/>
      <c r="AY362" s="1"/>
      <c r="AZ362" s="1"/>
    </row>
    <row r="363" spans="1:52" ht="13.5" customHeight="1" x14ac:dyDescent="0.2">
      <c r="A363" s="4"/>
      <c r="B363" s="112"/>
      <c r="C363" s="113"/>
      <c r="D363" s="5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  <c r="AV363" s="1"/>
      <c r="AW363" s="1"/>
      <c r="AX363" s="1"/>
      <c r="AY363" s="1"/>
      <c r="AZ363" s="1"/>
    </row>
    <row r="364" spans="1:52" ht="13.5" customHeight="1" x14ac:dyDescent="0.2">
      <c r="A364" s="4"/>
      <c r="B364" s="112"/>
      <c r="C364" s="113"/>
      <c r="D364" s="5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  <c r="AV364" s="1"/>
      <c r="AW364" s="1"/>
      <c r="AX364" s="1"/>
      <c r="AY364" s="1"/>
      <c r="AZ364" s="1"/>
    </row>
    <row r="365" spans="1:52" ht="13.5" customHeight="1" x14ac:dyDescent="0.2">
      <c r="A365" s="4"/>
      <c r="B365" s="112"/>
      <c r="C365" s="113"/>
      <c r="D365" s="5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  <c r="AV365" s="1"/>
      <c r="AW365" s="1"/>
      <c r="AX365" s="1"/>
      <c r="AY365" s="1"/>
      <c r="AZ365" s="1"/>
    </row>
    <row r="366" spans="1:52" ht="13.5" customHeight="1" x14ac:dyDescent="0.2">
      <c r="A366" s="4"/>
      <c r="B366" s="112"/>
      <c r="C366" s="113"/>
      <c r="D366" s="5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  <c r="AV366" s="1"/>
      <c r="AW366" s="1"/>
      <c r="AX366" s="1"/>
      <c r="AY366" s="1"/>
      <c r="AZ366" s="1"/>
    </row>
    <row r="367" spans="1:52" ht="13.5" customHeight="1" x14ac:dyDescent="0.2">
      <c r="A367" s="4"/>
      <c r="B367" s="112"/>
      <c r="C367" s="113"/>
      <c r="D367" s="5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  <c r="AV367" s="1"/>
      <c r="AW367" s="1"/>
      <c r="AX367" s="1"/>
      <c r="AY367" s="1"/>
      <c r="AZ367" s="1"/>
    </row>
    <row r="368" spans="1:52" ht="13.5" customHeight="1" x14ac:dyDescent="0.2">
      <c r="A368" s="4"/>
      <c r="B368" s="112"/>
      <c r="C368" s="113"/>
      <c r="D368" s="5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  <c r="AV368" s="1"/>
      <c r="AW368" s="1"/>
      <c r="AX368" s="1"/>
      <c r="AY368" s="1"/>
      <c r="AZ368" s="1"/>
    </row>
    <row r="369" spans="1:52" ht="13.5" customHeight="1" x14ac:dyDescent="0.2">
      <c r="A369" s="4"/>
      <c r="B369" s="112"/>
      <c r="C369" s="113"/>
      <c r="D369" s="5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  <c r="AV369" s="1"/>
      <c r="AW369" s="1"/>
      <c r="AX369" s="1"/>
      <c r="AY369" s="1"/>
      <c r="AZ369" s="1"/>
    </row>
    <row r="370" spans="1:52" ht="13.5" customHeight="1" x14ac:dyDescent="0.2">
      <c r="A370" s="4"/>
      <c r="B370" s="112"/>
      <c r="C370" s="113"/>
      <c r="D370" s="5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  <c r="AV370" s="1"/>
      <c r="AW370" s="1"/>
      <c r="AX370" s="1"/>
      <c r="AY370" s="1"/>
      <c r="AZ370" s="1"/>
    </row>
    <row r="371" spans="1:52" ht="13.5" customHeight="1" x14ac:dyDescent="0.2">
      <c r="A371" s="4"/>
      <c r="B371" s="112"/>
      <c r="C371" s="113"/>
      <c r="D371" s="5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  <c r="AV371" s="1"/>
      <c r="AW371" s="1"/>
      <c r="AX371" s="1"/>
      <c r="AY371" s="1"/>
      <c r="AZ371" s="1"/>
    </row>
    <row r="372" spans="1:52" ht="13.5" customHeight="1" x14ac:dyDescent="0.2">
      <c r="A372" s="4"/>
      <c r="B372" s="112"/>
      <c r="C372" s="113"/>
      <c r="D372" s="5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  <c r="AV372" s="1"/>
      <c r="AW372" s="1"/>
      <c r="AX372" s="1"/>
      <c r="AY372" s="1"/>
      <c r="AZ372" s="1"/>
    </row>
    <row r="373" spans="1:52" ht="13.5" customHeight="1" x14ac:dyDescent="0.2">
      <c r="A373" s="4"/>
      <c r="B373" s="112"/>
      <c r="C373" s="113"/>
      <c r="D373" s="5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  <c r="AV373" s="1"/>
      <c r="AW373" s="1"/>
      <c r="AX373" s="1"/>
      <c r="AY373" s="1"/>
      <c r="AZ373" s="1"/>
    </row>
    <row r="374" spans="1:52" ht="13.5" customHeight="1" x14ac:dyDescent="0.2">
      <c r="A374" s="4"/>
      <c r="B374" s="112"/>
      <c r="C374" s="113"/>
      <c r="D374" s="5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  <c r="AV374" s="1"/>
      <c r="AW374" s="1"/>
      <c r="AX374" s="1"/>
      <c r="AY374" s="1"/>
      <c r="AZ374" s="1"/>
    </row>
    <row r="375" spans="1:52" ht="13.5" customHeight="1" x14ac:dyDescent="0.2">
      <c r="A375" s="4"/>
      <c r="B375" s="112"/>
      <c r="C375" s="113"/>
      <c r="D375" s="5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  <c r="AV375" s="1"/>
      <c r="AW375" s="1"/>
      <c r="AX375" s="1"/>
      <c r="AY375" s="1"/>
      <c r="AZ375" s="1"/>
    </row>
    <row r="376" spans="1:52" ht="13.5" customHeight="1" x14ac:dyDescent="0.2">
      <c r="A376" s="4"/>
      <c r="B376" s="112"/>
      <c r="C376" s="113"/>
      <c r="D376" s="5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  <c r="AV376" s="1"/>
      <c r="AW376" s="1"/>
      <c r="AX376" s="1"/>
      <c r="AY376" s="1"/>
      <c r="AZ376" s="1"/>
    </row>
    <row r="377" spans="1:52" ht="13.5" customHeight="1" x14ac:dyDescent="0.2">
      <c r="A377" s="4"/>
      <c r="B377" s="112"/>
      <c r="C377" s="113"/>
      <c r="D377" s="5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  <c r="AV377" s="1"/>
      <c r="AW377" s="1"/>
      <c r="AX377" s="1"/>
      <c r="AY377" s="1"/>
      <c r="AZ377" s="1"/>
    </row>
    <row r="378" spans="1:52" ht="13.5" customHeight="1" x14ac:dyDescent="0.2">
      <c r="A378" s="4"/>
      <c r="B378" s="112"/>
      <c r="C378" s="113"/>
      <c r="D378" s="5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  <c r="AV378" s="1"/>
      <c r="AW378" s="1"/>
      <c r="AX378" s="1"/>
      <c r="AY378" s="1"/>
      <c r="AZ378" s="1"/>
    </row>
    <row r="379" spans="1:52" ht="13.5" customHeight="1" x14ac:dyDescent="0.2">
      <c r="A379" s="4"/>
      <c r="B379" s="112"/>
      <c r="C379" s="113"/>
      <c r="D379" s="5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  <c r="AV379" s="1"/>
      <c r="AW379" s="1"/>
      <c r="AX379" s="1"/>
      <c r="AY379" s="1"/>
      <c r="AZ379" s="1"/>
    </row>
    <row r="380" spans="1:52" ht="13.5" customHeight="1" x14ac:dyDescent="0.2">
      <c r="A380" s="4"/>
      <c r="B380" s="112"/>
      <c r="C380" s="113"/>
      <c r="D380" s="5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  <c r="AV380" s="1"/>
      <c r="AW380" s="1"/>
      <c r="AX380" s="1"/>
      <c r="AY380" s="1"/>
      <c r="AZ380" s="1"/>
    </row>
    <row r="381" spans="1:52" ht="13.5" customHeight="1" x14ac:dyDescent="0.2">
      <c r="A381" s="4"/>
      <c r="B381" s="112"/>
      <c r="C381" s="113"/>
      <c r="D381" s="5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  <c r="AV381" s="1"/>
      <c r="AW381" s="1"/>
      <c r="AX381" s="1"/>
      <c r="AY381" s="1"/>
      <c r="AZ381" s="1"/>
    </row>
    <row r="382" spans="1:52" ht="13.5" customHeight="1" x14ac:dyDescent="0.2">
      <c r="A382" s="4"/>
      <c r="B382" s="112"/>
      <c r="C382" s="113"/>
      <c r="D382" s="5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  <c r="AV382" s="1"/>
      <c r="AW382" s="1"/>
      <c r="AX382" s="1"/>
      <c r="AY382" s="1"/>
      <c r="AZ382" s="1"/>
    </row>
    <row r="383" spans="1:52" ht="13.5" customHeight="1" x14ac:dyDescent="0.2">
      <c r="A383" s="4"/>
      <c r="B383" s="112"/>
      <c r="C383" s="113"/>
      <c r="D383" s="5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  <c r="AV383" s="1"/>
      <c r="AW383" s="1"/>
      <c r="AX383" s="1"/>
      <c r="AY383" s="1"/>
      <c r="AZ383" s="1"/>
    </row>
    <row r="384" spans="1:52" ht="13.5" customHeight="1" x14ac:dyDescent="0.2">
      <c r="A384" s="4"/>
      <c r="B384" s="112"/>
      <c r="C384" s="113"/>
      <c r="D384" s="5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  <c r="AV384" s="1"/>
      <c r="AW384" s="1"/>
      <c r="AX384" s="1"/>
      <c r="AY384" s="1"/>
      <c r="AZ384" s="1"/>
    </row>
    <row r="385" spans="1:52" ht="13.5" customHeight="1" x14ac:dyDescent="0.2">
      <c r="A385" s="4"/>
      <c r="B385" s="112"/>
      <c r="C385" s="113"/>
      <c r="D385" s="5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"/>
      <c r="AW385" s="1"/>
      <c r="AX385" s="1"/>
      <c r="AY385" s="1"/>
      <c r="AZ385" s="1"/>
    </row>
    <row r="386" spans="1:52" ht="13.5" customHeight="1" x14ac:dyDescent="0.2">
      <c r="A386" s="4"/>
      <c r="B386" s="112"/>
      <c r="C386" s="113"/>
      <c r="D386" s="5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  <c r="AV386" s="1"/>
      <c r="AW386" s="1"/>
      <c r="AX386" s="1"/>
      <c r="AY386" s="1"/>
      <c r="AZ386" s="1"/>
    </row>
    <row r="387" spans="1:52" ht="13.5" customHeight="1" x14ac:dyDescent="0.2">
      <c r="A387" s="4"/>
      <c r="B387" s="112"/>
      <c r="C387" s="113"/>
      <c r="D387" s="5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  <c r="AV387" s="1"/>
      <c r="AW387" s="1"/>
      <c r="AX387" s="1"/>
      <c r="AY387" s="1"/>
      <c r="AZ387" s="1"/>
    </row>
    <row r="388" spans="1:52" ht="13.5" customHeight="1" x14ac:dyDescent="0.2">
      <c r="A388" s="4"/>
      <c r="B388" s="112"/>
      <c r="C388" s="113"/>
      <c r="D388" s="5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  <c r="AV388" s="1"/>
      <c r="AW388" s="1"/>
      <c r="AX388" s="1"/>
      <c r="AY388" s="1"/>
      <c r="AZ388" s="1"/>
    </row>
    <row r="389" spans="1:52" ht="13.5" customHeight="1" x14ac:dyDescent="0.2">
      <c r="A389" s="4"/>
      <c r="B389" s="112"/>
      <c r="C389" s="113"/>
      <c r="D389" s="5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  <c r="AV389" s="1"/>
      <c r="AW389" s="1"/>
      <c r="AX389" s="1"/>
      <c r="AY389" s="1"/>
      <c r="AZ389" s="1"/>
    </row>
    <row r="390" spans="1:52" ht="13.5" customHeight="1" x14ac:dyDescent="0.2">
      <c r="A390" s="4"/>
      <c r="B390" s="112"/>
      <c r="C390" s="113"/>
      <c r="D390" s="5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  <c r="AV390" s="1"/>
      <c r="AW390" s="1"/>
      <c r="AX390" s="1"/>
      <c r="AY390" s="1"/>
      <c r="AZ390" s="1"/>
    </row>
    <row r="391" spans="1:52" ht="13.5" customHeight="1" x14ac:dyDescent="0.2">
      <c r="A391" s="4"/>
      <c r="B391" s="112"/>
      <c r="C391" s="113"/>
      <c r="D391" s="5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  <c r="AV391" s="1"/>
      <c r="AW391" s="1"/>
      <c r="AX391" s="1"/>
      <c r="AY391" s="1"/>
      <c r="AZ391" s="1"/>
    </row>
    <row r="392" spans="1:52" ht="13.5" customHeight="1" x14ac:dyDescent="0.2">
      <c r="A392" s="4"/>
      <c r="B392" s="112"/>
      <c r="C392" s="113"/>
      <c r="D392" s="5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  <c r="AV392" s="1"/>
      <c r="AW392" s="1"/>
      <c r="AX392" s="1"/>
      <c r="AY392" s="1"/>
      <c r="AZ392" s="1"/>
    </row>
    <row r="393" spans="1:52" ht="13.5" customHeight="1" x14ac:dyDescent="0.2">
      <c r="A393" s="4"/>
      <c r="B393" s="112"/>
      <c r="C393" s="113"/>
      <c r="D393" s="5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  <c r="AV393" s="1"/>
      <c r="AW393" s="1"/>
      <c r="AX393" s="1"/>
      <c r="AY393" s="1"/>
      <c r="AZ393" s="1"/>
    </row>
    <row r="394" spans="1:52" ht="13.5" customHeight="1" x14ac:dyDescent="0.2">
      <c r="A394" s="4"/>
      <c r="B394" s="112"/>
      <c r="C394" s="113"/>
      <c r="D394" s="5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  <c r="AV394" s="1"/>
      <c r="AW394" s="1"/>
      <c r="AX394" s="1"/>
      <c r="AY394" s="1"/>
      <c r="AZ394" s="1"/>
    </row>
    <row r="395" spans="1:52" ht="13.5" customHeight="1" x14ac:dyDescent="0.2">
      <c r="A395" s="4"/>
      <c r="B395" s="112"/>
      <c r="C395" s="113"/>
      <c r="D395" s="5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  <c r="AV395" s="1"/>
      <c r="AW395" s="1"/>
      <c r="AX395" s="1"/>
      <c r="AY395" s="1"/>
      <c r="AZ395" s="1"/>
    </row>
    <row r="396" spans="1:52" ht="13.5" customHeight="1" x14ac:dyDescent="0.2">
      <c r="A396" s="4"/>
      <c r="B396" s="112"/>
      <c r="C396" s="113"/>
      <c r="D396" s="5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  <c r="AV396" s="1"/>
      <c r="AW396" s="1"/>
      <c r="AX396" s="1"/>
      <c r="AY396" s="1"/>
      <c r="AZ396" s="1"/>
    </row>
    <row r="397" spans="1:52" ht="13.5" customHeight="1" x14ac:dyDescent="0.2">
      <c r="A397" s="4"/>
      <c r="B397" s="112"/>
      <c r="C397" s="113"/>
      <c r="D397" s="5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  <c r="AV397" s="1"/>
      <c r="AW397" s="1"/>
      <c r="AX397" s="1"/>
      <c r="AY397" s="1"/>
      <c r="AZ397" s="1"/>
    </row>
    <row r="398" spans="1:52" ht="13.5" customHeight="1" x14ac:dyDescent="0.2">
      <c r="A398" s="4"/>
      <c r="B398" s="112"/>
      <c r="C398" s="113"/>
      <c r="D398" s="5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  <c r="AV398" s="1"/>
      <c r="AW398" s="1"/>
      <c r="AX398" s="1"/>
      <c r="AY398" s="1"/>
      <c r="AZ398" s="1"/>
    </row>
    <row r="399" spans="1:52" ht="13.5" customHeight="1" x14ac:dyDescent="0.2">
      <c r="A399" s="4"/>
      <c r="B399" s="112"/>
      <c r="C399" s="113"/>
      <c r="D399" s="5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  <c r="AV399" s="1"/>
      <c r="AW399" s="1"/>
      <c r="AX399" s="1"/>
      <c r="AY399" s="1"/>
      <c r="AZ399" s="1"/>
    </row>
    <row r="400" spans="1:52" ht="13.5" customHeight="1" x14ac:dyDescent="0.2">
      <c r="A400" s="4"/>
      <c r="B400" s="112"/>
      <c r="C400" s="113"/>
      <c r="D400" s="5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  <c r="AV400" s="1"/>
      <c r="AW400" s="1"/>
      <c r="AX400" s="1"/>
      <c r="AY400" s="1"/>
      <c r="AZ400" s="1"/>
    </row>
    <row r="401" spans="1:52" ht="13.5" customHeight="1" x14ac:dyDescent="0.2">
      <c r="A401" s="4"/>
      <c r="B401" s="112"/>
      <c r="C401" s="113"/>
      <c r="D401" s="5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  <c r="AV401" s="1"/>
      <c r="AW401" s="1"/>
      <c r="AX401" s="1"/>
      <c r="AY401" s="1"/>
      <c r="AZ401" s="1"/>
    </row>
    <row r="402" spans="1:52" ht="13.5" customHeight="1" x14ac:dyDescent="0.2">
      <c r="A402" s="4"/>
      <c r="B402" s="112"/>
      <c r="C402" s="113"/>
      <c r="D402" s="5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  <c r="AV402" s="1"/>
      <c r="AW402" s="1"/>
      <c r="AX402" s="1"/>
      <c r="AY402" s="1"/>
      <c r="AZ402" s="1"/>
    </row>
    <row r="403" spans="1:52" ht="13.5" customHeight="1" x14ac:dyDescent="0.2">
      <c r="A403" s="4"/>
      <c r="B403" s="112"/>
      <c r="C403" s="113"/>
      <c r="D403" s="5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  <c r="AV403" s="1"/>
      <c r="AW403" s="1"/>
      <c r="AX403" s="1"/>
      <c r="AY403" s="1"/>
      <c r="AZ403" s="1"/>
    </row>
    <row r="404" spans="1:52" ht="13.5" customHeight="1" x14ac:dyDescent="0.2">
      <c r="A404" s="4"/>
      <c r="B404" s="112"/>
      <c r="C404" s="113"/>
      <c r="D404" s="5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  <c r="AV404" s="1"/>
      <c r="AW404" s="1"/>
      <c r="AX404" s="1"/>
      <c r="AY404" s="1"/>
      <c r="AZ404" s="1"/>
    </row>
    <row r="405" spans="1:52" ht="13.5" customHeight="1" x14ac:dyDescent="0.2">
      <c r="A405" s="4"/>
      <c r="B405" s="112"/>
      <c r="C405" s="113"/>
      <c r="D405" s="5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  <c r="AV405" s="1"/>
      <c r="AW405" s="1"/>
      <c r="AX405" s="1"/>
      <c r="AY405" s="1"/>
      <c r="AZ405" s="1"/>
    </row>
    <row r="406" spans="1:52" ht="13.5" customHeight="1" x14ac:dyDescent="0.2">
      <c r="A406" s="4"/>
      <c r="B406" s="112"/>
      <c r="C406" s="113"/>
      <c r="D406" s="5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  <c r="AV406" s="1"/>
      <c r="AW406" s="1"/>
      <c r="AX406" s="1"/>
      <c r="AY406" s="1"/>
      <c r="AZ406" s="1"/>
    </row>
    <row r="407" spans="1:52" ht="13.5" customHeight="1" x14ac:dyDescent="0.2">
      <c r="A407" s="4"/>
      <c r="B407" s="112"/>
      <c r="C407" s="113"/>
      <c r="D407" s="5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  <c r="AV407" s="1"/>
      <c r="AW407" s="1"/>
      <c r="AX407" s="1"/>
      <c r="AY407" s="1"/>
      <c r="AZ407" s="1"/>
    </row>
    <row r="408" spans="1:52" ht="13.5" customHeight="1" x14ac:dyDescent="0.2">
      <c r="A408" s="4"/>
      <c r="B408" s="112"/>
      <c r="C408" s="113"/>
      <c r="D408" s="5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  <c r="AV408" s="1"/>
      <c r="AW408" s="1"/>
      <c r="AX408" s="1"/>
      <c r="AY408" s="1"/>
      <c r="AZ408" s="1"/>
    </row>
    <row r="409" spans="1:52" ht="13.5" customHeight="1" x14ac:dyDescent="0.2">
      <c r="A409" s="4"/>
      <c r="B409" s="112"/>
      <c r="C409" s="113"/>
      <c r="D409" s="5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  <c r="AV409" s="1"/>
      <c r="AW409" s="1"/>
      <c r="AX409" s="1"/>
      <c r="AY409" s="1"/>
      <c r="AZ409" s="1"/>
    </row>
    <row r="410" spans="1:52" ht="13.5" customHeight="1" x14ac:dyDescent="0.2">
      <c r="A410" s="4"/>
      <c r="B410" s="112"/>
      <c r="C410" s="113"/>
      <c r="D410" s="5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  <c r="AV410" s="1"/>
      <c r="AW410" s="1"/>
      <c r="AX410" s="1"/>
      <c r="AY410" s="1"/>
      <c r="AZ410" s="1"/>
    </row>
    <row r="411" spans="1:52" ht="13.5" customHeight="1" x14ac:dyDescent="0.2">
      <c r="A411" s="4"/>
      <c r="B411" s="112"/>
      <c r="C411" s="113"/>
      <c r="D411" s="5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09"/>
      <c r="AC411" s="109"/>
      <c r="AD411" s="109"/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  <c r="AV411" s="1"/>
      <c r="AW411" s="1"/>
      <c r="AX411" s="1"/>
      <c r="AY411" s="1"/>
      <c r="AZ411" s="1"/>
    </row>
    <row r="412" spans="1:52" ht="13.5" customHeight="1" x14ac:dyDescent="0.2">
      <c r="A412" s="4"/>
      <c r="B412" s="112"/>
      <c r="C412" s="113"/>
      <c r="D412" s="5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09"/>
      <c r="AC412" s="109"/>
      <c r="AD412" s="109"/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09"/>
      <c r="AO412" s="109"/>
      <c r="AP412" s="109"/>
      <c r="AQ412" s="109"/>
      <c r="AR412" s="109"/>
      <c r="AS412" s="109"/>
      <c r="AT412" s="109"/>
      <c r="AU412" s="109"/>
      <c r="AV412" s="1"/>
      <c r="AW412" s="1"/>
      <c r="AX412" s="1"/>
      <c r="AY412" s="1"/>
      <c r="AZ412" s="1"/>
    </row>
    <row r="413" spans="1:52" ht="13.5" customHeight="1" x14ac:dyDescent="0.2">
      <c r="A413" s="4"/>
      <c r="B413" s="112"/>
      <c r="C413" s="113"/>
      <c r="D413" s="5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09"/>
      <c r="AC413" s="109"/>
      <c r="AD413" s="109"/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09"/>
      <c r="AO413" s="109"/>
      <c r="AP413" s="109"/>
      <c r="AQ413" s="109"/>
      <c r="AR413" s="109"/>
      <c r="AS413" s="109"/>
      <c r="AT413" s="109"/>
      <c r="AU413" s="109"/>
      <c r="AV413" s="1"/>
      <c r="AW413" s="1"/>
      <c r="AX413" s="1"/>
      <c r="AY413" s="1"/>
      <c r="AZ413" s="1"/>
    </row>
    <row r="414" spans="1:52" ht="13.5" customHeight="1" x14ac:dyDescent="0.2">
      <c r="A414" s="4"/>
      <c r="B414" s="112"/>
      <c r="C414" s="113"/>
      <c r="D414" s="5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09"/>
      <c r="AO414" s="109"/>
      <c r="AP414" s="109"/>
      <c r="AQ414" s="109"/>
      <c r="AR414" s="109"/>
      <c r="AS414" s="109"/>
      <c r="AT414" s="109"/>
      <c r="AU414" s="109"/>
      <c r="AV414" s="1"/>
      <c r="AW414" s="1"/>
      <c r="AX414" s="1"/>
      <c r="AY414" s="1"/>
      <c r="AZ414" s="1"/>
    </row>
    <row r="415" spans="1:52" ht="13.5" customHeight="1" x14ac:dyDescent="0.2">
      <c r="A415" s="4"/>
      <c r="B415" s="112"/>
      <c r="C415" s="113"/>
      <c r="D415" s="5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09"/>
      <c r="AC415" s="109"/>
      <c r="AD415" s="109"/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09"/>
      <c r="AO415" s="109"/>
      <c r="AP415" s="109"/>
      <c r="AQ415" s="109"/>
      <c r="AR415" s="109"/>
      <c r="AS415" s="109"/>
      <c r="AT415" s="109"/>
      <c r="AU415" s="109"/>
      <c r="AV415" s="1"/>
      <c r="AW415" s="1"/>
      <c r="AX415" s="1"/>
      <c r="AY415" s="1"/>
      <c r="AZ415" s="1"/>
    </row>
    <row r="416" spans="1:52" ht="13.5" customHeight="1" x14ac:dyDescent="0.2">
      <c r="A416" s="4"/>
      <c r="B416" s="112"/>
      <c r="C416" s="113"/>
      <c r="D416" s="5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  <c r="AV416" s="1"/>
      <c r="AW416" s="1"/>
      <c r="AX416" s="1"/>
      <c r="AY416" s="1"/>
      <c r="AZ416" s="1"/>
    </row>
    <row r="417" spans="1:52" ht="13.5" customHeight="1" x14ac:dyDescent="0.2">
      <c r="A417" s="4"/>
      <c r="B417" s="112"/>
      <c r="C417" s="113"/>
      <c r="D417" s="5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09"/>
      <c r="AC417" s="109"/>
      <c r="AD417" s="109"/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09"/>
      <c r="AO417" s="109"/>
      <c r="AP417" s="109"/>
      <c r="AQ417" s="109"/>
      <c r="AR417" s="109"/>
      <c r="AS417" s="109"/>
      <c r="AT417" s="109"/>
      <c r="AU417" s="109"/>
      <c r="AV417" s="1"/>
      <c r="AW417" s="1"/>
      <c r="AX417" s="1"/>
      <c r="AY417" s="1"/>
      <c r="AZ417" s="1"/>
    </row>
    <row r="418" spans="1:52" ht="13.5" customHeight="1" x14ac:dyDescent="0.2">
      <c r="A418" s="4"/>
      <c r="B418" s="112"/>
      <c r="C418" s="113"/>
      <c r="D418" s="5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09"/>
      <c r="AC418" s="109"/>
      <c r="AD418" s="109"/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  <c r="AV418" s="1"/>
      <c r="AW418" s="1"/>
      <c r="AX418" s="1"/>
      <c r="AY418" s="1"/>
      <c r="AZ418" s="1"/>
    </row>
    <row r="419" spans="1:52" ht="13.5" customHeight="1" x14ac:dyDescent="0.2">
      <c r="A419" s="4"/>
      <c r="B419" s="112"/>
      <c r="C419" s="113"/>
      <c r="D419" s="5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09"/>
      <c r="AC419" s="109"/>
      <c r="AD419" s="109"/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09"/>
      <c r="AO419" s="109"/>
      <c r="AP419" s="109"/>
      <c r="AQ419" s="109"/>
      <c r="AR419" s="109"/>
      <c r="AS419" s="109"/>
      <c r="AT419" s="109"/>
      <c r="AU419" s="109"/>
      <c r="AV419" s="1"/>
      <c r="AW419" s="1"/>
      <c r="AX419" s="1"/>
      <c r="AY419" s="1"/>
      <c r="AZ419" s="1"/>
    </row>
    <row r="420" spans="1:52" ht="13.5" customHeight="1" x14ac:dyDescent="0.2">
      <c r="A420" s="4"/>
      <c r="B420" s="112"/>
      <c r="C420" s="113"/>
      <c r="D420" s="5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09"/>
      <c r="AC420" s="109"/>
      <c r="AD420" s="109"/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  <c r="AV420" s="1"/>
      <c r="AW420" s="1"/>
      <c r="AX420" s="1"/>
      <c r="AY420" s="1"/>
      <c r="AZ420" s="1"/>
    </row>
    <row r="421" spans="1:52" ht="13.5" customHeight="1" x14ac:dyDescent="0.2">
      <c r="A421" s="4"/>
      <c r="B421" s="112"/>
      <c r="C421" s="113"/>
      <c r="D421" s="5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09"/>
      <c r="AC421" s="109"/>
      <c r="AD421" s="109"/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  <c r="AV421" s="1"/>
      <c r="AW421" s="1"/>
      <c r="AX421" s="1"/>
      <c r="AY421" s="1"/>
      <c r="AZ421" s="1"/>
    </row>
    <row r="422" spans="1:52" ht="13.5" customHeight="1" x14ac:dyDescent="0.2">
      <c r="A422" s="4"/>
      <c r="B422" s="112"/>
      <c r="C422" s="113"/>
      <c r="D422" s="5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09"/>
      <c r="AC422" s="109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  <c r="AV422" s="1"/>
      <c r="AW422" s="1"/>
      <c r="AX422" s="1"/>
      <c r="AY422" s="1"/>
      <c r="AZ422" s="1"/>
    </row>
    <row r="423" spans="1:52" ht="13.5" customHeight="1" x14ac:dyDescent="0.2">
      <c r="A423" s="4"/>
      <c r="B423" s="112"/>
      <c r="C423" s="113"/>
      <c r="D423" s="5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09"/>
      <c r="AC423" s="109"/>
      <c r="AD423" s="109"/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  <c r="AV423" s="1"/>
      <c r="AW423" s="1"/>
      <c r="AX423" s="1"/>
      <c r="AY423" s="1"/>
      <c r="AZ423" s="1"/>
    </row>
    <row r="424" spans="1:52" ht="13.5" customHeight="1" x14ac:dyDescent="0.2">
      <c r="A424" s="4"/>
      <c r="B424" s="112"/>
      <c r="C424" s="113"/>
      <c r="D424" s="5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09"/>
      <c r="AO424" s="109"/>
      <c r="AP424" s="109"/>
      <c r="AQ424" s="109"/>
      <c r="AR424" s="109"/>
      <c r="AS424" s="109"/>
      <c r="AT424" s="109"/>
      <c r="AU424" s="109"/>
      <c r="AV424" s="1"/>
      <c r="AW424" s="1"/>
      <c r="AX424" s="1"/>
      <c r="AY424" s="1"/>
      <c r="AZ424" s="1"/>
    </row>
    <row r="425" spans="1:52" ht="13.5" customHeight="1" x14ac:dyDescent="0.2">
      <c r="A425" s="4"/>
      <c r="B425" s="112"/>
      <c r="C425" s="113"/>
      <c r="D425" s="5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09"/>
      <c r="AC425" s="109"/>
      <c r="AD425" s="109"/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09"/>
      <c r="AO425" s="109"/>
      <c r="AP425" s="109"/>
      <c r="AQ425" s="109"/>
      <c r="AR425" s="109"/>
      <c r="AS425" s="109"/>
      <c r="AT425" s="109"/>
      <c r="AU425" s="109"/>
      <c r="AV425" s="1"/>
      <c r="AW425" s="1"/>
      <c r="AX425" s="1"/>
      <c r="AY425" s="1"/>
      <c r="AZ425" s="1"/>
    </row>
    <row r="426" spans="1:52" ht="13.5" customHeight="1" x14ac:dyDescent="0.2">
      <c r="A426" s="4"/>
      <c r="B426" s="112"/>
      <c r="C426" s="113"/>
      <c r="D426" s="5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09"/>
      <c r="AC426" s="109"/>
      <c r="AD426" s="109"/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09"/>
      <c r="AO426" s="109"/>
      <c r="AP426" s="109"/>
      <c r="AQ426" s="109"/>
      <c r="AR426" s="109"/>
      <c r="AS426" s="109"/>
      <c r="AT426" s="109"/>
      <c r="AU426" s="109"/>
      <c r="AV426" s="1"/>
      <c r="AW426" s="1"/>
      <c r="AX426" s="1"/>
      <c r="AY426" s="1"/>
      <c r="AZ426" s="1"/>
    </row>
    <row r="427" spans="1:52" ht="13.5" customHeight="1" x14ac:dyDescent="0.2">
      <c r="A427" s="4"/>
      <c r="B427" s="112"/>
      <c r="C427" s="113"/>
      <c r="D427" s="5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09"/>
      <c r="AC427" s="109"/>
      <c r="AD427" s="109"/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09"/>
      <c r="AO427" s="109"/>
      <c r="AP427" s="109"/>
      <c r="AQ427" s="109"/>
      <c r="AR427" s="109"/>
      <c r="AS427" s="109"/>
      <c r="AT427" s="109"/>
      <c r="AU427" s="109"/>
      <c r="AV427" s="1"/>
      <c r="AW427" s="1"/>
      <c r="AX427" s="1"/>
      <c r="AY427" s="1"/>
      <c r="AZ427" s="1"/>
    </row>
    <row r="428" spans="1:52" ht="13.5" customHeight="1" x14ac:dyDescent="0.2">
      <c r="A428" s="4"/>
      <c r="B428" s="112"/>
      <c r="C428" s="113"/>
      <c r="D428" s="5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09"/>
      <c r="AC428" s="109"/>
      <c r="AD428" s="109"/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09"/>
      <c r="AO428" s="109"/>
      <c r="AP428" s="109"/>
      <c r="AQ428" s="109"/>
      <c r="AR428" s="109"/>
      <c r="AS428" s="109"/>
      <c r="AT428" s="109"/>
      <c r="AU428" s="109"/>
      <c r="AV428" s="1"/>
      <c r="AW428" s="1"/>
      <c r="AX428" s="1"/>
      <c r="AY428" s="1"/>
      <c r="AZ428" s="1"/>
    </row>
    <row r="429" spans="1:52" ht="13.5" customHeight="1" x14ac:dyDescent="0.2">
      <c r="A429" s="4"/>
      <c r="B429" s="112"/>
      <c r="C429" s="113"/>
      <c r="D429" s="5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  <c r="AV429" s="1"/>
      <c r="AW429" s="1"/>
      <c r="AX429" s="1"/>
      <c r="AY429" s="1"/>
      <c r="AZ429" s="1"/>
    </row>
    <row r="430" spans="1:52" ht="13.5" customHeight="1" x14ac:dyDescent="0.2">
      <c r="A430" s="4"/>
      <c r="B430" s="112"/>
      <c r="C430" s="113"/>
      <c r="D430" s="5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09"/>
      <c r="AO430" s="109"/>
      <c r="AP430" s="109"/>
      <c r="AQ430" s="109"/>
      <c r="AR430" s="109"/>
      <c r="AS430" s="109"/>
      <c r="AT430" s="109"/>
      <c r="AU430" s="109"/>
      <c r="AV430" s="1"/>
      <c r="AW430" s="1"/>
      <c r="AX430" s="1"/>
      <c r="AY430" s="1"/>
      <c r="AZ430" s="1"/>
    </row>
    <row r="431" spans="1:52" ht="13.5" customHeight="1" x14ac:dyDescent="0.2">
      <c r="A431" s="4"/>
      <c r="B431" s="112"/>
      <c r="C431" s="113"/>
      <c r="D431" s="5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  <c r="AV431" s="1"/>
      <c r="AW431" s="1"/>
      <c r="AX431" s="1"/>
      <c r="AY431" s="1"/>
      <c r="AZ431" s="1"/>
    </row>
    <row r="432" spans="1:52" ht="13.5" customHeight="1" x14ac:dyDescent="0.2">
      <c r="A432" s="4"/>
      <c r="B432" s="112"/>
      <c r="C432" s="113"/>
      <c r="D432" s="5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09"/>
      <c r="AO432" s="109"/>
      <c r="AP432" s="109"/>
      <c r="AQ432" s="109"/>
      <c r="AR432" s="109"/>
      <c r="AS432" s="109"/>
      <c r="AT432" s="109"/>
      <c r="AU432" s="109"/>
      <c r="AV432" s="1"/>
      <c r="AW432" s="1"/>
      <c r="AX432" s="1"/>
      <c r="AY432" s="1"/>
      <c r="AZ432" s="1"/>
    </row>
    <row r="433" spans="1:52" ht="13.5" customHeight="1" x14ac:dyDescent="0.2">
      <c r="A433" s="4"/>
      <c r="B433" s="112"/>
      <c r="C433" s="113"/>
      <c r="D433" s="5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09"/>
      <c r="AC433" s="109"/>
      <c r="AD433" s="109"/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09"/>
      <c r="AO433" s="109"/>
      <c r="AP433" s="109"/>
      <c r="AQ433" s="109"/>
      <c r="AR433" s="109"/>
      <c r="AS433" s="109"/>
      <c r="AT433" s="109"/>
      <c r="AU433" s="109"/>
      <c r="AV433" s="1"/>
      <c r="AW433" s="1"/>
      <c r="AX433" s="1"/>
      <c r="AY433" s="1"/>
      <c r="AZ433" s="1"/>
    </row>
    <row r="434" spans="1:52" ht="13.5" customHeight="1" x14ac:dyDescent="0.2">
      <c r="A434" s="4"/>
      <c r="B434" s="112"/>
      <c r="C434" s="113"/>
      <c r="D434" s="5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09"/>
      <c r="AC434" s="109"/>
      <c r="AD434" s="109"/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09"/>
      <c r="AO434" s="109"/>
      <c r="AP434" s="109"/>
      <c r="AQ434" s="109"/>
      <c r="AR434" s="109"/>
      <c r="AS434" s="109"/>
      <c r="AT434" s="109"/>
      <c r="AU434" s="109"/>
      <c r="AV434" s="1"/>
      <c r="AW434" s="1"/>
      <c r="AX434" s="1"/>
      <c r="AY434" s="1"/>
      <c r="AZ434" s="1"/>
    </row>
    <row r="435" spans="1:52" ht="13.5" customHeight="1" x14ac:dyDescent="0.2">
      <c r="A435" s="4"/>
      <c r="B435" s="112"/>
      <c r="C435" s="113"/>
      <c r="D435" s="5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09"/>
      <c r="AC435" s="109"/>
      <c r="AD435" s="109"/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09"/>
      <c r="AO435" s="109"/>
      <c r="AP435" s="109"/>
      <c r="AQ435" s="109"/>
      <c r="AR435" s="109"/>
      <c r="AS435" s="109"/>
      <c r="AT435" s="109"/>
      <c r="AU435" s="109"/>
      <c r="AV435" s="1"/>
      <c r="AW435" s="1"/>
      <c r="AX435" s="1"/>
      <c r="AY435" s="1"/>
      <c r="AZ435" s="1"/>
    </row>
    <row r="436" spans="1:52" ht="13.5" customHeight="1" x14ac:dyDescent="0.2">
      <c r="A436" s="4"/>
      <c r="B436" s="112"/>
      <c r="C436" s="113"/>
      <c r="D436" s="5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09"/>
      <c r="AC436" s="109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  <c r="AV436" s="1"/>
      <c r="AW436" s="1"/>
      <c r="AX436" s="1"/>
      <c r="AY436" s="1"/>
      <c r="AZ436" s="1"/>
    </row>
    <row r="437" spans="1:52" ht="13.5" customHeight="1" x14ac:dyDescent="0.2">
      <c r="A437" s="4"/>
      <c r="B437" s="112"/>
      <c r="C437" s="113"/>
      <c r="D437" s="5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09"/>
      <c r="AC437" s="109"/>
      <c r="AD437" s="109"/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09"/>
      <c r="AO437" s="109"/>
      <c r="AP437" s="109"/>
      <c r="AQ437" s="109"/>
      <c r="AR437" s="109"/>
      <c r="AS437" s="109"/>
      <c r="AT437" s="109"/>
      <c r="AU437" s="109"/>
      <c r="AV437" s="1"/>
      <c r="AW437" s="1"/>
      <c r="AX437" s="1"/>
      <c r="AY437" s="1"/>
      <c r="AZ437" s="1"/>
    </row>
    <row r="438" spans="1:52" ht="13.5" customHeight="1" x14ac:dyDescent="0.2">
      <c r="A438" s="4"/>
      <c r="B438" s="112"/>
      <c r="C438" s="113"/>
      <c r="D438" s="5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09"/>
      <c r="AC438" s="109"/>
      <c r="AD438" s="109"/>
      <c r="AE438" s="109"/>
      <c r="AF438" s="109"/>
      <c r="AG438" s="109"/>
      <c r="AH438" s="109"/>
      <c r="AI438" s="109"/>
      <c r="AJ438" s="109"/>
      <c r="AK438" s="109"/>
      <c r="AL438" s="109"/>
      <c r="AM438" s="109"/>
      <c r="AN438" s="109"/>
      <c r="AO438" s="109"/>
      <c r="AP438" s="109"/>
      <c r="AQ438" s="109"/>
      <c r="AR438" s="109"/>
      <c r="AS438" s="109"/>
      <c r="AT438" s="109"/>
      <c r="AU438" s="109"/>
      <c r="AV438" s="1"/>
      <c r="AW438" s="1"/>
      <c r="AX438" s="1"/>
      <c r="AY438" s="1"/>
      <c r="AZ438" s="1"/>
    </row>
    <row r="439" spans="1:52" ht="13.5" customHeight="1" x14ac:dyDescent="0.2">
      <c r="A439" s="4"/>
      <c r="B439" s="112"/>
      <c r="C439" s="113"/>
      <c r="D439" s="5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09"/>
      <c r="AC439" s="109"/>
      <c r="AD439" s="109"/>
      <c r="AE439" s="109"/>
      <c r="AF439" s="109"/>
      <c r="AG439" s="109"/>
      <c r="AH439" s="109"/>
      <c r="AI439" s="109"/>
      <c r="AJ439" s="109"/>
      <c r="AK439" s="109"/>
      <c r="AL439" s="109"/>
      <c r="AM439" s="109"/>
      <c r="AN439" s="109"/>
      <c r="AO439" s="109"/>
      <c r="AP439" s="109"/>
      <c r="AQ439" s="109"/>
      <c r="AR439" s="109"/>
      <c r="AS439" s="109"/>
      <c r="AT439" s="109"/>
      <c r="AU439" s="109"/>
      <c r="AV439" s="1"/>
      <c r="AW439" s="1"/>
      <c r="AX439" s="1"/>
      <c r="AY439" s="1"/>
      <c r="AZ439" s="1"/>
    </row>
    <row r="440" spans="1:52" ht="13.5" customHeight="1" x14ac:dyDescent="0.2">
      <c r="A440" s="4"/>
      <c r="B440" s="112"/>
      <c r="C440" s="113"/>
      <c r="D440" s="5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09"/>
      <c r="AC440" s="109"/>
      <c r="AD440" s="109"/>
      <c r="AE440" s="109"/>
      <c r="AF440" s="109"/>
      <c r="AG440" s="109"/>
      <c r="AH440" s="109"/>
      <c r="AI440" s="109"/>
      <c r="AJ440" s="109"/>
      <c r="AK440" s="109"/>
      <c r="AL440" s="109"/>
      <c r="AM440" s="109"/>
      <c r="AN440" s="109"/>
      <c r="AO440" s="109"/>
      <c r="AP440" s="109"/>
      <c r="AQ440" s="109"/>
      <c r="AR440" s="109"/>
      <c r="AS440" s="109"/>
      <c r="AT440" s="109"/>
      <c r="AU440" s="109"/>
      <c r="AV440" s="1"/>
      <c r="AW440" s="1"/>
      <c r="AX440" s="1"/>
      <c r="AY440" s="1"/>
      <c r="AZ440" s="1"/>
    </row>
    <row r="441" spans="1:52" ht="13.5" customHeight="1" x14ac:dyDescent="0.2">
      <c r="A441" s="4"/>
      <c r="B441" s="112"/>
      <c r="C441" s="113"/>
      <c r="D441" s="5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09"/>
      <c r="AC441" s="109"/>
      <c r="AD441" s="109"/>
      <c r="AE441" s="109"/>
      <c r="AF441" s="109"/>
      <c r="AG441" s="109"/>
      <c r="AH441" s="109"/>
      <c r="AI441" s="109"/>
      <c r="AJ441" s="109"/>
      <c r="AK441" s="109"/>
      <c r="AL441" s="109"/>
      <c r="AM441" s="109"/>
      <c r="AN441" s="109"/>
      <c r="AO441" s="109"/>
      <c r="AP441" s="109"/>
      <c r="AQ441" s="109"/>
      <c r="AR441" s="109"/>
      <c r="AS441" s="109"/>
      <c r="AT441" s="109"/>
      <c r="AU441" s="109"/>
      <c r="AV441" s="1"/>
      <c r="AW441" s="1"/>
      <c r="AX441" s="1"/>
      <c r="AY441" s="1"/>
      <c r="AZ441" s="1"/>
    </row>
    <row r="442" spans="1:52" ht="13.5" customHeight="1" x14ac:dyDescent="0.2">
      <c r="A442" s="4"/>
      <c r="B442" s="112"/>
      <c r="C442" s="113"/>
      <c r="D442" s="5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09"/>
      <c r="AC442" s="109"/>
      <c r="AD442" s="109"/>
      <c r="AE442" s="109"/>
      <c r="AF442" s="109"/>
      <c r="AG442" s="109"/>
      <c r="AH442" s="109"/>
      <c r="AI442" s="109"/>
      <c r="AJ442" s="109"/>
      <c r="AK442" s="109"/>
      <c r="AL442" s="109"/>
      <c r="AM442" s="109"/>
      <c r="AN442" s="109"/>
      <c r="AO442" s="109"/>
      <c r="AP442" s="109"/>
      <c r="AQ442" s="109"/>
      <c r="AR442" s="109"/>
      <c r="AS442" s="109"/>
      <c r="AT442" s="109"/>
      <c r="AU442" s="109"/>
      <c r="AV442" s="1"/>
      <c r="AW442" s="1"/>
      <c r="AX442" s="1"/>
      <c r="AY442" s="1"/>
      <c r="AZ442" s="1"/>
    </row>
    <row r="443" spans="1:52" ht="13.5" customHeight="1" x14ac:dyDescent="0.2">
      <c r="A443" s="4"/>
      <c r="B443" s="112"/>
      <c r="C443" s="113"/>
      <c r="D443" s="5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09"/>
      <c r="AC443" s="109"/>
      <c r="AD443" s="109"/>
      <c r="AE443" s="109"/>
      <c r="AF443" s="109"/>
      <c r="AG443" s="109"/>
      <c r="AH443" s="109"/>
      <c r="AI443" s="109"/>
      <c r="AJ443" s="109"/>
      <c r="AK443" s="109"/>
      <c r="AL443" s="109"/>
      <c r="AM443" s="109"/>
      <c r="AN443" s="109"/>
      <c r="AO443" s="109"/>
      <c r="AP443" s="109"/>
      <c r="AQ443" s="109"/>
      <c r="AR443" s="109"/>
      <c r="AS443" s="109"/>
      <c r="AT443" s="109"/>
      <c r="AU443" s="109"/>
      <c r="AV443" s="1"/>
      <c r="AW443" s="1"/>
      <c r="AX443" s="1"/>
      <c r="AY443" s="1"/>
      <c r="AZ443" s="1"/>
    </row>
    <row r="444" spans="1:52" ht="13.5" customHeight="1" x14ac:dyDescent="0.2">
      <c r="A444" s="4"/>
      <c r="B444" s="112"/>
      <c r="C444" s="113"/>
      <c r="D444" s="5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09"/>
      <c r="AC444" s="109"/>
      <c r="AD444" s="109"/>
      <c r="AE444" s="109"/>
      <c r="AF444" s="109"/>
      <c r="AG444" s="109"/>
      <c r="AH444" s="109"/>
      <c r="AI444" s="109"/>
      <c r="AJ444" s="109"/>
      <c r="AK444" s="109"/>
      <c r="AL444" s="109"/>
      <c r="AM444" s="109"/>
      <c r="AN444" s="109"/>
      <c r="AO444" s="109"/>
      <c r="AP444" s="109"/>
      <c r="AQ444" s="109"/>
      <c r="AR444" s="109"/>
      <c r="AS444" s="109"/>
      <c r="AT444" s="109"/>
      <c r="AU444" s="109"/>
      <c r="AV444" s="1"/>
      <c r="AW444" s="1"/>
      <c r="AX444" s="1"/>
      <c r="AY444" s="1"/>
      <c r="AZ444" s="1"/>
    </row>
    <row r="445" spans="1:52" ht="13.5" customHeight="1" x14ac:dyDescent="0.2">
      <c r="A445" s="4"/>
      <c r="B445" s="112"/>
      <c r="C445" s="113"/>
      <c r="D445" s="5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09"/>
      <c r="AC445" s="109"/>
      <c r="AD445" s="109"/>
      <c r="AE445" s="109"/>
      <c r="AF445" s="109"/>
      <c r="AG445" s="109"/>
      <c r="AH445" s="109"/>
      <c r="AI445" s="109"/>
      <c r="AJ445" s="109"/>
      <c r="AK445" s="109"/>
      <c r="AL445" s="109"/>
      <c r="AM445" s="109"/>
      <c r="AN445" s="109"/>
      <c r="AO445" s="109"/>
      <c r="AP445" s="109"/>
      <c r="AQ445" s="109"/>
      <c r="AR445" s="109"/>
      <c r="AS445" s="109"/>
      <c r="AT445" s="109"/>
      <c r="AU445" s="109"/>
      <c r="AV445" s="1"/>
      <c r="AW445" s="1"/>
      <c r="AX445" s="1"/>
      <c r="AY445" s="1"/>
      <c r="AZ445" s="1"/>
    </row>
    <row r="446" spans="1:52" ht="13.5" customHeight="1" x14ac:dyDescent="0.2">
      <c r="A446" s="4"/>
      <c r="B446" s="112"/>
      <c r="C446" s="113"/>
      <c r="D446" s="5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09"/>
      <c r="AC446" s="109"/>
      <c r="AD446" s="109"/>
      <c r="AE446" s="109"/>
      <c r="AF446" s="109"/>
      <c r="AG446" s="109"/>
      <c r="AH446" s="109"/>
      <c r="AI446" s="109"/>
      <c r="AJ446" s="109"/>
      <c r="AK446" s="109"/>
      <c r="AL446" s="109"/>
      <c r="AM446" s="109"/>
      <c r="AN446" s="109"/>
      <c r="AO446" s="109"/>
      <c r="AP446" s="109"/>
      <c r="AQ446" s="109"/>
      <c r="AR446" s="109"/>
      <c r="AS446" s="109"/>
      <c r="AT446" s="109"/>
      <c r="AU446" s="109"/>
      <c r="AV446" s="1"/>
      <c r="AW446" s="1"/>
      <c r="AX446" s="1"/>
      <c r="AY446" s="1"/>
      <c r="AZ446" s="1"/>
    </row>
    <row r="447" spans="1:52" ht="13.5" customHeight="1" x14ac:dyDescent="0.2">
      <c r="A447" s="4"/>
      <c r="B447" s="112"/>
      <c r="C447" s="113"/>
      <c r="D447" s="5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09"/>
      <c r="AC447" s="109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09"/>
      <c r="AO447" s="109"/>
      <c r="AP447" s="109"/>
      <c r="AQ447" s="109"/>
      <c r="AR447" s="109"/>
      <c r="AS447" s="109"/>
      <c r="AT447" s="109"/>
      <c r="AU447" s="109"/>
      <c r="AV447" s="1"/>
      <c r="AW447" s="1"/>
      <c r="AX447" s="1"/>
      <c r="AY447" s="1"/>
      <c r="AZ447" s="1"/>
    </row>
    <row r="448" spans="1:52" ht="13.5" customHeight="1" x14ac:dyDescent="0.2">
      <c r="A448" s="4"/>
      <c r="B448" s="112"/>
      <c r="C448" s="113"/>
      <c r="D448" s="5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09"/>
      <c r="AC448" s="109"/>
      <c r="AD448" s="109"/>
      <c r="AE448" s="109"/>
      <c r="AF448" s="109"/>
      <c r="AG448" s="109"/>
      <c r="AH448" s="109"/>
      <c r="AI448" s="109"/>
      <c r="AJ448" s="109"/>
      <c r="AK448" s="109"/>
      <c r="AL448" s="109"/>
      <c r="AM448" s="109"/>
      <c r="AN448" s="109"/>
      <c r="AO448" s="109"/>
      <c r="AP448" s="109"/>
      <c r="AQ448" s="109"/>
      <c r="AR448" s="109"/>
      <c r="AS448" s="109"/>
      <c r="AT448" s="109"/>
      <c r="AU448" s="109"/>
      <c r="AV448" s="1"/>
      <c r="AW448" s="1"/>
      <c r="AX448" s="1"/>
      <c r="AY448" s="1"/>
      <c r="AZ448" s="1"/>
    </row>
    <row r="449" spans="1:52" ht="13.5" customHeight="1" x14ac:dyDescent="0.2">
      <c r="A449" s="4"/>
      <c r="B449" s="112"/>
      <c r="C449" s="113"/>
      <c r="D449" s="5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09"/>
      <c r="AC449" s="109"/>
      <c r="AD449" s="109"/>
      <c r="AE449" s="109"/>
      <c r="AF449" s="109"/>
      <c r="AG449" s="109"/>
      <c r="AH449" s="109"/>
      <c r="AI449" s="109"/>
      <c r="AJ449" s="109"/>
      <c r="AK449" s="109"/>
      <c r="AL449" s="109"/>
      <c r="AM449" s="109"/>
      <c r="AN449" s="109"/>
      <c r="AO449" s="109"/>
      <c r="AP449" s="109"/>
      <c r="AQ449" s="109"/>
      <c r="AR449" s="109"/>
      <c r="AS449" s="109"/>
      <c r="AT449" s="109"/>
      <c r="AU449" s="109"/>
      <c r="AV449" s="1"/>
      <c r="AW449" s="1"/>
      <c r="AX449" s="1"/>
      <c r="AY449" s="1"/>
      <c r="AZ449" s="1"/>
    </row>
    <row r="450" spans="1:52" ht="13.5" customHeight="1" x14ac:dyDescent="0.2">
      <c r="A450" s="4"/>
      <c r="B450" s="112"/>
      <c r="C450" s="113"/>
      <c r="D450" s="5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09"/>
      <c r="AC450" s="109"/>
      <c r="AD450" s="109"/>
      <c r="AE450" s="109"/>
      <c r="AF450" s="109"/>
      <c r="AG450" s="109"/>
      <c r="AH450" s="109"/>
      <c r="AI450" s="109"/>
      <c r="AJ450" s="109"/>
      <c r="AK450" s="109"/>
      <c r="AL450" s="109"/>
      <c r="AM450" s="109"/>
      <c r="AN450" s="109"/>
      <c r="AO450" s="109"/>
      <c r="AP450" s="109"/>
      <c r="AQ450" s="109"/>
      <c r="AR450" s="109"/>
      <c r="AS450" s="109"/>
      <c r="AT450" s="109"/>
      <c r="AU450" s="109"/>
      <c r="AV450" s="1"/>
      <c r="AW450" s="1"/>
      <c r="AX450" s="1"/>
      <c r="AY450" s="1"/>
      <c r="AZ450" s="1"/>
    </row>
    <row r="451" spans="1:52" ht="13.5" customHeight="1" x14ac:dyDescent="0.2">
      <c r="A451" s="4"/>
      <c r="B451" s="112"/>
      <c r="C451" s="113"/>
      <c r="D451" s="5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09"/>
      <c r="AC451" s="109"/>
      <c r="AD451" s="109"/>
      <c r="AE451" s="109"/>
      <c r="AF451" s="109"/>
      <c r="AG451" s="109"/>
      <c r="AH451" s="109"/>
      <c r="AI451" s="109"/>
      <c r="AJ451" s="109"/>
      <c r="AK451" s="109"/>
      <c r="AL451" s="109"/>
      <c r="AM451" s="109"/>
      <c r="AN451" s="109"/>
      <c r="AO451" s="109"/>
      <c r="AP451" s="109"/>
      <c r="AQ451" s="109"/>
      <c r="AR451" s="109"/>
      <c r="AS451" s="109"/>
      <c r="AT451" s="109"/>
      <c r="AU451" s="109"/>
      <c r="AV451" s="1"/>
      <c r="AW451" s="1"/>
      <c r="AX451" s="1"/>
      <c r="AY451" s="1"/>
      <c r="AZ451" s="1"/>
    </row>
    <row r="452" spans="1:52" ht="13.5" customHeight="1" x14ac:dyDescent="0.2">
      <c r="A452" s="4"/>
      <c r="B452" s="112"/>
      <c r="C452" s="113"/>
      <c r="D452" s="5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09"/>
      <c r="AC452" s="109"/>
      <c r="AD452" s="109"/>
      <c r="AE452" s="109"/>
      <c r="AF452" s="109"/>
      <c r="AG452" s="109"/>
      <c r="AH452" s="109"/>
      <c r="AI452" s="109"/>
      <c r="AJ452" s="109"/>
      <c r="AK452" s="109"/>
      <c r="AL452" s="109"/>
      <c r="AM452" s="109"/>
      <c r="AN452" s="109"/>
      <c r="AO452" s="109"/>
      <c r="AP452" s="109"/>
      <c r="AQ452" s="109"/>
      <c r="AR452" s="109"/>
      <c r="AS452" s="109"/>
      <c r="AT452" s="109"/>
      <c r="AU452" s="109"/>
      <c r="AV452" s="1"/>
      <c r="AW452" s="1"/>
      <c r="AX452" s="1"/>
      <c r="AY452" s="1"/>
      <c r="AZ452" s="1"/>
    </row>
    <row r="453" spans="1:52" ht="13.5" customHeight="1" x14ac:dyDescent="0.2">
      <c r="A453" s="4"/>
      <c r="B453" s="112"/>
      <c r="C453" s="113"/>
      <c r="D453" s="5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09"/>
      <c r="AC453" s="109"/>
      <c r="AD453" s="109"/>
      <c r="AE453" s="109"/>
      <c r="AF453" s="109"/>
      <c r="AG453" s="109"/>
      <c r="AH453" s="109"/>
      <c r="AI453" s="109"/>
      <c r="AJ453" s="109"/>
      <c r="AK453" s="109"/>
      <c r="AL453" s="109"/>
      <c r="AM453" s="109"/>
      <c r="AN453" s="109"/>
      <c r="AO453" s="109"/>
      <c r="AP453" s="109"/>
      <c r="AQ453" s="109"/>
      <c r="AR453" s="109"/>
      <c r="AS453" s="109"/>
      <c r="AT453" s="109"/>
      <c r="AU453" s="109"/>
      <c r="AV453" s="1"/>
      <c r="AW453" s="1"/>
      <c r="AX453" s="1"/>
      <c r="AY453" s="1"/>
      <c r="AZ453" s="1"/>
    </row>
    <row r="454" spans="1:52" ht="13.5" customHeight="1" x14ac:dyDescent="0.2">
      <c r="A454" s="4"/>
      <c r="B454" s="112"/>
      <c r="C454" s="113"/>
      <c r="D454" s="5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09"/>
      <c r="AC454" s="109"/>
      <c r="AD454" s="109"/>
      <c r="AE454" s="109"/>
      <c r="AF454" s="109"/>
      <c r="AG454" s="109"/>
      <c r="AH454" s="109"/>
      <c r="AI454" s="109"/>
      <c r="AJ454" s="109"/>
      <c r="AK454" s="109"/>
      <c r="AL454" s="109"/>
      <c r="AM454" s="109"/>
      <c r="AN454" s="109"/>
      <c r="AO454" s="109"/>
      <c r="AP454" s="109"/>
      <c r="AQ454" s="109"/>
      <c r="AR454" s="109"/>
      <c r="AS454" s="109"/>
      <c r="AT454" s="109"/>
      <c r="AU454" s="109"/>
      <c r="AV454" s="1"/>
      <c r="AW454" s="1"/>
      <c r="AX454" s="1"/>
      <c r="AY454" s="1"/>
      <c r="AZ454" s="1"/>
    </row>
    <row r="455" spans="1:52" ht="13.5" customHeight="1" x14ac:dyDescent="0.2">
      <c r="A455" s="4"/>
      <c r="B455" s="112"/>
      <c r="C455" s="113"/>
      <c r="D455" s="5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09"/>
      <c r="AC455" s="109"/>
      <c r="AD455" s="109"/>
      <c r="AE455" s="109"/>
      <c r="AF455" s="109"/>
      <c r="AG455" s="109"/>
      <c r="AH455" s="109"/>
      <c r="AI455" s="109"/>
      <c r="AJ455" s="109"/>
      <c r="AK455" s="109"/>
      <c r="AL455" s="109"/>
      <c r="AM455" s="109"/>
      <c r="AN455" s="109"/>
      <c r="AO455" s="109"/>
      <c r="AP455" s="109"/>
      <c r="AQ455" s="109"/>
      <c r="AR455" s="109"/>
      <c r="AS455" s="109"/>
      <c r="AT455" s="109"/>
      <c r="AU455" s="109"/>
      <c r="AV455" s="1"/>
      <c r="AW455" s="1"/>
      <c r="AX455" s="1"/>
      <c r="AY455" s="1"/>
      <c r="AZ455" s="1"/>
    </row>
    <row r="456" spans="1:52" ht="13.5" customHeight="1" x14ac:dyDescent="0.2">
      <c r="A456" s="4"/>
      <c r="B456" s="112"/>
      <c r="C456" s="113"/>
      <c r="D456" s="5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09"/>
      <c r="AC456" s="109"/>
      <c r="AD456" s="109"/>
      <c r="AE456" s="109"/>
      <c r="AF456" s="109"/>
      <c r="AG456" s="109"/>
      <c r="AH456" s="109"/>
      <c r="AI456" s="109"/>
      <c r="AJ456" s="109"/>
      <c r="AK456" s="109"/>
      <c r="AL456" s="109"/>
      <c r="AM456" s="109"/>
      <c r="AN456" s="109"/>
      <c r="AO456" s="109"/>
      <c r="AP456" s="109"/>
      <c r="AQ456" s="109"/>
      <c r="AR456" s="109"/>
      <c r="AS456" s="109"/>
      <c r="AT456" s="109"/>
      <c r="AU456" s="109"/>
      <c r="AV456" s="1"/>
      <c r="AW456" s="1"/>
      <c r="AX456" s="1"/>
      <c r="AY456" s="1"/>
      <c r="AZ456" s="1"/>
    </row>
    <row r="457" spans="1:52" ht="13.5" customHeight="1" x14ac:dyDescent="0.2">
      <c r="A457" s="4"/>
      <c r="B457" s="112"/>
      <c r="C457" s="113"/>
      <c r="D457" s="5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09"/>
      <c r="AC457" s="109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09"/>
      <c r="AO457" s="109"/>
      <c r="AP457" s="109"/>
      <c r="AQ457" s="109"/>
      <c r="AR457" s="109"/>
      <c r="AS457" s="109"/>
      <c r="AT457" s="109"/>
      <c r="AU457" s="109"/>
      <c r="AV457" s="1"/>
      <c r="AW457" s="1"/>
      <c r="AX457" s="1"/>
      <c r="AY457" s="1"/>
      <c r="AZ457" s="1"/>
    </row>
    <row r="458" spans="1:52" ht="13.5" customHeight="1" x14ac:dyDescent="0.2">
      <c r="A458" s="4"/>
      <c r="B458" s="112"/>
      <c r="C458" s="113"/>
      <c r="D458" s="5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09"/>
      <c r="AC458" s="109"/>
      <c r="AD458" s="109"/>
      <c r="AE458" s="109"/>
      <c r="AF458" s="109"/>
      <c r="AG458" s="109"/>
      <c r="AH458" s="109"/>
      <c r="AI458" s="109"/>
      <c r="AJ458" s="109"/>
      <c r="AK458" s="109"/>
      <c r="AL458" s="109"/>
      <c r="AM458" s="109"/>
      <c r="AN458" s="109"/>
      <c r="AO458" s="109"/>
      <c r="AP458" s="109"/>
      <c r="AQ458" s="109"/>
      <c r="AR458" s="109"/>
      <c r="AS458" s="109"/>
      <c r="AT458" s="109"/>
      <c r="AU458" s="109"/>
      <c r="AV458" s="1"/>
      <c r="AW458" s="1"/>
      <c r="AX458" s="1"/>
      <c r="AY458" s="1"/>
      <c r="AZ458" s="1"/>
    </row>
    <row r="459" spans="1:52" ht="13.5" customHeight="1" x14ac:dyDescent="0.2">
      <c r="A459" s="4"/>
      <c r="B459" s="112"/>
      <c r="C459" s="113"/>
      <c r="D459" s="5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09"/>
      <c r="AL459" s="109"/>
      <c r="AM459" s="109"/>
      <c r="AN459" s="109"/>
      <c r="AO459" s="109"/>
      <c r="AP459" s="109"/>
      <c r="AQ459" s="109"/>
      <c r="AR459" s="109"/>
      <c r="AS459" s="109"/>
      <c r="AT459" s="109"/>
      <c r="AU459" s="109"/>
      <c r="AV459" s="1"/>
      <c r="AW459" s="1"/>
      <c r="AX459" s="1"/>
      <c r="AY459" s="1"/>
      <c r="AZ459" s="1"/>
    </row>
    <row r="460" spans="1:52" ht="13.5" customHeight="1" x14ac:dyDescent="0.2">
      <c r="A460" s="4"/>
      <c r="B460" s="112"/>
      <c r="C460" s="113"/>
      <c r="D460" s="5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09"/>
      <c r="AC460" s="109"/>
      <c r="AD460" s="109"/>
      <c r="AE460" s="109"/>
      <c r="AF460" s="109"/>
      <c r="AG460" s="109"/>
      <c r="AH460" s="109"/>
      <c r="AI460" s="109"/>
      <c r="AJ460" s="109"/>
      <c r="AK460" s="109"/>
      <c r="AL460" s="109"/>
      <c r="AM460" s="109"/>
      <c r="AN460" s="109"/>
      <c r="AO460" s="109"/>
      <c r="AP460" s="109"/>
      <c r="AQ460" s="109"/>
      <c r="AR460" s="109"/>
      <c r="AS460" s="109"/>
      <c r="AT460" s="109"/>
      <c r="AU460" s="109"/>
      <c r="AV460" s="1"/>
      <c r="AW460" s="1"/>
      <c r="AX460" s="1"/>
      <c r="AY460" s="1"/>
      <c r="AZ460" s="1"/>
    </row>
    <row r="461" spans="1:52" ht="13.5" customHeight="1" x14ac:dyDescent="0.2">
      <c r="A461" s="4"/>
      <c r="B461" s="112"/>
      <c r="C461" s="113"/>
      <c r="D461" s="5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09"/>
      <c r="AL461" s="109"/>
      <c r="AM461" s="109"/>
      <c r="AN461" s="109"/>
      <c r="AO461" s="109"/>
      <c r="AP461" s="109"/>
      <c r="AQ461" s="109"/>
      <c r="AR461" s="109"/>
      <c r="AS461" s="109"/>
      <c r="AT461" s="109"/>
      <c r="AU461" s="109"/>
      <c r="AV461" s="1"/>
      <c r="AW461" s="1"/>
      <c r="AX461" s="1"/>
      <c r="AY461" s="1"/>
      <c r="AZ461" s="1"/>
    </row>
    <row r="462" spans="1:52" ht="13.5" customHeight="1" x14ac:dyDescent="0.2">
      <c r="A462" s="4"/>
      <c r="B462" s="112"/>
      <c r="C462" s="113"/>
      <c r="D462" s="5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09"/>
      <c r="AC462" s="109"/>
      <c r="AD462" s="109"/>
      <c r="AE462" s="109"/>
      <c r="AF462" s="109"/>
      <c r="AG462" s="109"/>
      <c r="AH462" s="109"/>
      <c r="AI462" s="109"/>
      <c r="AJ462" s="109"/>
      <c r="AK462" s="109"/>
      <c r="AL462" s="109"/>
      <c r="AM462" s="109"/>
      <c r="AN462" s="109"/>
      <c r="AO462" s="109"/>
      <c r="AP462" s="109"/>
      <c r="AQ462" s="109"/>
      <c r="AR462" s="109"/>
      <c r="AS462" s="109"/>
      <c r="AT462" s="109"/>
      <c r="AU462" s="109"/>
      <c r="AV462" s="1"/>
      <c r="AW462" s="1"/>
      <c r="AX462" s="1"/>
      <c r="AY462" s="1"/>
      <c r="AZ462" s="1"/>
    </row>
    <row r="463" spans="1:52" ht="13.5" customHeight="1" x14ac:dyDescent="0.2">
      <c r="A463" s="4"/>
      <c r="B463" s="112"/>
      <c r="C463" s="113"/>
      <c r="D463" s="5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09"/>
      <c r="AC463" s="109"/>
      <c r="AD463" s="109"/>
      <c r="AE463" s="109"/>
      <c r="AF463" s="109"/>
      <c r="AG463" s="109"/>
      <c r="AH463" s="109"/>
      <c r="AI463" s="109"/>
      <c r="AJ463" s="109"/>
      <c r="AK463" s="109"/>
      <c r="AL463" s="109"/>
      <c r="AM463" s="109"/>
      <c r="AN463" s="109"/>
      <c r="AO463" s="109"/>
      <c r="AP463" s="109"/>
      <c r="AQ463" s="109"/>
      <c r="AR463" s="109"/>
      <c r="AS463" s="109"/>
      <c r="AT463" s="109"/>
      <c r="AU463" s="109"/>
      <c r="AV463" s="1"/>
      <c r="AW463" s="1"/>
      <c r="AX463" s="1"/>
      <c r="AY463" s="1"/>
      <c r="AZ463" s="1"/>
    </row>
    <row r="464" spans="1:52" ht="13.5" customHeight="1" x14ac:dyDescent="0.2">
      <c r="A464" s="4"/>
      <c r="B464" s="112"/>
      <c r="C464" s="113"/>
      <c r="D464" s="5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09"/>
      <c r="AC464" s="109"/>
      <c r="AD464" s="109"/>
      <c r="AE464" s="109"/>
      <c r="AF464" s="109"/>
      <c r="AG464" s="109"/>
      <c r="AH464" s="109"/>
      <c r="AI464" s="109"/>
      <c r="AJ464" s="109"/>
      <c r="AK464" s="109"/>
      <c r="AL464" s="109"/>
      <c r="AM464" s="109"/>
      <c r="AN464" s="109"/>
      <c r="AO464" s="109"/>
      <c r="AP464" s="109"/>
      <c r="AQ464" s="109"/>
      <c r="AR464" s="109"/>
      <c r="AS464" s="109"/>
      <c r="AT464" s="109"/>
      <c r="AU464" s="109"/>
      <c r="AV464" s="1"/>
      <c r="AW464" s="1"/>
      <c r="AX464" s="1"/>
      <c r="AY464" s="1"/>
      <c r="AZ464" s="1"/>
    </row>
    <row r="465" spans="1:52" ht="13.5" customHeight="1" x14ac:dyDescent="0.2">
      <c r="A465" s="4"/>
      <c r="B465" s="112"/>
      <c r="C465" s="113"/>
      <c r="D465" s="5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09"/>
      <c r="AC465" s="109"/>
      <c r="AD465" s="109"/>
      <c r="AE465" s="109"/>
      <c r="AF465" s="109"/>
      <c r="AG465" s="109"/>
      <c r="AH465" s="109"/>
      <c r="AI465" s="109"/>
      <c r="AJ465" s="109"/>
      <c r="AK465" s="109"/>
      <c r="AL465" s="109"/>
      <c r="AM465" s="109"/>
      <c r="AN465" s="109"/>
      <c r="AO465" s="109"/>
      <c r="AP465" s="109"/>
      <c r="AQ465" s="109"/>
      <c r="AR465" s="109"/>
      <c r="AS465" s="109"/>
      <c r="AT465" s="109"/>
      <c r="AU465" s="109"/>
      <c r="AV465" s="1"/>
      <c r="AW465" s="1"/>
      <c r="AX465" s="1"/>
      <c r="AY465" s="1"/>
      <c r="AZ465" s="1"/>
    </row>
    <row r="466" spans="1:52" ht="13.5" customHeight="1" x14ac:dyDescent="0.2">
      <c r="A466" s="4"/>
      <c r="B466" s="112"/>
      <c r="C466" s="113"/>
      <c r="D466" s="5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09"/>
      <c r="AC466" s="109"/>
      <c r="AD466" s="109"/>
      <c r="AE466" s="109"/>
      <c r="AF466" s="109"/>
      <c r="AG466" s="109"/>
      <c r="AH466" s="109"/>
      <c r="AI466" s="109"/>
      <c r="AJ466" s="109"/>
      <c r="AK466" s="109"/>
      <c r="AL466" s="109"/>
      <c r="AM466" s="109"/>
      <c r="AN466" s="109"/>
      <c r="AO466" s="109"/>
      <c r="AP466" s="109"/>
      <c r="AQ466" s="109"/>
      <c r="AR466" s="109"/>
      <c r="AS466" s="109"/>
      <c r="AT466" s="109"/>
      <c r="AU466" s="109"/>
      <c r="AV466" s="1"/>
      <c r="AW466" s="1"/>
      <c r="AX466" s="1"/>
      <c r="AY466" s="1"/>
      <c r="AZ466" s="1"/>
    </row>
    <row r="467" spans="1:52" ht="13.5" customHeight="1" x14ac:dyDescent="0.2">
      <c r="A467" s="4"/>
      <c r="B467" s="112"/>
      <c r="C467" s="113"/>
      <c r="D467" s="5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09"/>
      <c r="AC467" s="109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  <c r="AV467" s="1"/>
      <c r="AW467" s="1"/>
      <c r="AX467" s="1"/>
      <c r="AY467" s="1"/>
      <c r="AZ467" s="1"/>
    </row>
    <row r="468" spans="1:52" ht="13.5" customHeight="1" x14ac:dyDescent="0.2">
      <c r="A468" s="4"/>
      <c r="B468" s="112"/>
      <c r="C468" s="113"/>
      <c r="D468" s="5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09"/>
      <c r="AC468" s="109"/>
      <c r="AD468" s="109"/>
      <c r="AE468" s="109"/>
      <c r="AF468" s="109"/>
      <c r="AG468" s="109"/>
      <c r="AH468" s="109"/>
      <c r="AI468" s="109"/>
      <c r="AJ468" s="109"/>
      <c r="AK468" s="109"/>
      <c r="AL468" s="109"/>
      <c r="AM468" s="109"/>
      <c r="AN468" s="109"/>
      <c r="AO468" s="109"/>
      <c r="AP468" s="109"/>
      <c r="AQ468" s="109"/>
      <c r="AR468" s="109"/>
      <c r="AS468" s="109"/>
      <c r="AT468" s="109"/>
      <c r="AU468" s="109"/>
      <c r="AV468" s="1"/>
      <c r="AW468" s="1"/>
      <c r="AX468" s="1"/>
      <c r="AY468" s="1"/>
      <c r="AZ468" s="1"/>
    </row>
    <row r="469" spans="1:52" ht="13.5" customHeight="1" x14ac:dyDescent="0.2">
      <c r="A469" s="4"/>
      <c r="B469" s="112"/>
      <c r="C469" s="113"/>
      <c r="D469" s="5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09"/>
      <c r="AL469" s="109"/>
      <c r="AM469" s="109"/>
      <c r="AN469" s="109"/>
      <c r="AO469" s="109"/>
      <c r="AP469" s="109"/>
      <c r="AQ469" s="109"/>
      <c r="AR469" s="109"/>
      <c r="AS469" s="109"/>
      <c r="AT469" s="109"/>
      <c r="AU469" s="109"/>
      <c r="AV469" s="1"/>
      <c r="AW469" s="1"/>
      <c r="AX469" s="1"/>
      <c r="AY469" s="1"/>
      <c r="AZ469" s="1"/>
    </row>
    <row r="470" spans="1:52" ht="13.5" customHeight="1" x14ac:dyDescent="0.2">
      <c r="A470" s="4"/>
      <c r="B470" s="112"/>
      <c r="C470" s="113"/>
      <c r="D470" s="5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09"/>
      <c r="AC470" s="109"/>
      <c r="AD470" s="109"/>
      <c r="AE470" s="109"/>
      <c r="AF470" s="109"/>
      <c r="AG470" s="109"/>
      <c r="AH470" s="109"/>
      <c r="AI470" s="109"/>
      <c r="AJ470" s="109"/>
      <c r="AK470" s="109"/>
      <c r="AL470" s="109"/>
      <c r="AM470" s="109"/>
      <c r="AN470" s="109"/>
      <c r="AO470" s="109"/>
      <c r="AP470" s="109"/>
      <c r="AQ470" s="109"/>
      <c r="AR470" s="109"/>
      <c r="AS470" s="109"/>
      <c r="AT470" s="109"/>
      <c r="AU470" s="109"/>
      <c r="AV470" s="1"/>
      <c r="AW470" s="1"/>
      <c r="AX470" s="1"/>
      <c r="AY470" s="1"/>
      <c r="AZ470" s="1"/>
    </row>
    <row r="471" spans="1:52" ht="13.5" customHeight="1" x14ac:dyDescent="0.2">
      <c r="A471" s="4"/>
      <c r="B471" s="112"/>
      <c r="C471" s="113"/>
      <c r="D471" s="5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09"/>
      <c r="AL471" s="109"/>
      <c r="AM471" s="109"/>
      <c r="AN471" s="109"/>
      <c r="AO471" s="109"/>
      <c r="AP471" s="109"/>
      <c r="AQ471" s="109"/>
      <c r="AR471" s="109"/>
      <c r="AS471" s="109"/>
      <c r="AT471" s="109"/>
      <c r="AU471" s="109"/>
      <c r="AV471" s="1"/>
      <c r="AW471" s="1"/>
      <c r="AX471" s="1"/>
      <c r="AY471" s="1"/>
      <c r="AZ471" s="1"/>
    </row>
    <row r="472" spans="1:52" ht="13.5" customHeight="1" x14ac:dyDescent="0.2">
      <c r="A472" s="4"/>
      <c r="B472" s="112"/>
      <c r="C472" s="113"/>
      <c r="D472" s="5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09"/>
      <c r="AC472" s="109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09"/>
      <c r="AO472" s="109"/>
      <c r="AP472" s="109"/>
      <c r="AQ472" s="109"/>
      <c r="AR472" s="109"/>
      <c r="AS472" s="109"/>
      <c r="AT472" s="109"/>
      <c r="AU472" s="109"/>
      <c r="AV472" s="1"/>
      <c r="AW472" s="1"/>
      <c r="AX472" s="1"/>
      <c r="AY472" s="1"/>
      <c r="AZ472" s="1"/>
    </row>
    <row r="473" spans="1:52" ht="13.5" customHeight="1" x14ac:dyDescent="0.2">
      <c r="A473" s="4"/>
      <c r="B473" s="112"/>
      <c r="C473" s="113"/>
      <c r="D473" s="5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09"/>
      <c r="AC473" s="109"/>
      <c r="AD473" s="109"/>
      <c r="AE473" s="109"/>
      <c r="AF473" s="109"/>
      <c r="AG473" s="109"/>
      <c r="AH473" s="109"/>
      <c r="AI473" s="109"/>
      <c r="AJ473" s="109"/>
      <c r="AK473" s="109"/>
      <c r="AL473" s="109"/>
      <c r="AM473" s="109"/>
      <c r="AN473" s="109"/>
      <c r="AO473" s="109"/>
      <c r="AP473" s="109"/>
      <c r="AQ473" s="109"/>
      <c r="AR473" s="109"/>
      <c r="AS473" s="109"/>
      <c r="AT473" s="109"/>
      <c r="AU473" s="109"/>
      <c r="AV473" s="1"/>
      <c r="AW473" s="1"/>
      <c r="AX473" s="1"/>
      <c r="AY473" s="1"/>
      <c r="AZ473" s="1"/>
    </row>
    <row r="474" spans="1:52" ht="13.5" customHeight="1" x14ac:dyDescent="0.2">
      <c r="A474" s="4"/>
      <c r="B474" s="112"/>
      <c r="C474" s="113"/>
      <c r="D474" s="5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09"/>
      <c r="AC474" s="109"/>
      <c r="AD474" s="109"/>
      <c r="AE474" s="109"/>
      <c r="AF474" s="109"/>
      <c r="AG474" s="109"/>
      <c r="AH474" s="109"/>
      <c r="AI474" s="109"/>
      <c r="AJ474" s="109"/>
      <c r="AK474" s="109"/>
      <c r="AL474" s="109"/>
      <c r="AM474" s="109"/>
      <c r="AN474" s="109"/>
      <c r="AO474" s="109"/>
      <c r="AP474" s="109"/>
      <c r="AQ474" s="109"/>
      <c r="AR474" s="109"/>
      <c r="AS474" s="109"/>
      <c r="AT474" s="109"/>
      <c r="AU474" s="109"/>
      <c r="AV474" s="1"/>
      <c r="AW474" s="1"/>
      <c r="AX474" s="1"/>
      <c r="AY474" s="1"/>
      <c r="AZ474" s="1"/>
    </row>
    <row r="475" spans="1:52" ht="13.5" customHeight="1" x14ac:dyDescent="0.2">
      <c r="A475" s="4"/>
      <c r="B475" s="112"/>
      <c r="C475" s="113"/>
      <c r="D475" s="5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09"/>
      <c r="AC475" s="109"/>
      <c r="AD475" s="109"/>
      <c r="AE475" s="109"/>
      <c r="AF475" s="109"/>
      <c r="AG475" s="109"/>
      <c r="AH475" s="109"/>
      <c r="AI475" s="109"/>
      <c r="AJ475" s="109"/>
      <c r="AK475" s="109"/>
      <c r="AL475" s="109"/>
      <c r="AM475" s="109"/>
      <c r="AN475" s="109"/>
      <c r="AO475" s="109"/>
      <c r="AP475" s="109"/>
      <c r="AQ475" s="109"/>
      <c r="AR475" s="109"/>
      <c r="AS475" s="109"/>
      <c r="AT475" s="109"/>
      <c r="AU475" s="109"/>
      <c r="AV475" s="1"/>
      <c r="AW475" s="1"/>
      <c r="AX475" s="1"/>
      <c r="AY475" s="1"/>
      <c r="AZ475" s="1"/>
    </row>
    <row r="476" spans="1:52" ht="13.5" customHeight="1" x14ac:dyDescent="0.2">
      <c r="A476" s="4"/>
      <c r="B476" s="112"/>
      <c r="C476" s="113"/>
      <c r="D476" s="5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09"/>
      <c r="AC476" s="109"/>
      <c r="AD476" s="109"/>
      <c r="AE476" s="109"/>
      <c r="AF476" s="109"/>
      <c r="AG476" s="109"/>
      <c r="AH476" s="109"/>
      <c r="AI476" s="109"/>
      <c r="AJ476" s="109"/>
      <c r="AK476" s="109"/>
      <c r="AL476" s="109"/>
      <c r="AM476" s="109"/>
      <c r="AN476" s="109"/>
      <c r="AO476" s="109"/>
      <c r="AP476" s="109"/>
      <c r="AQ476" s="109"/>
      <c r="AR476" s="109"/>
      <c r="AS476" s="109"/>
      <c r="AT476" s="109"/>
      <c r="AU476" s="109"/>
      <c r="AV476" s="1"/>
      <c r="AW476" s="1"/>
      <c r="AX476" s="1"/>
      <c r="AY476" s="1"/>
      <c r="AZ476" s="1"/>
    </row>
    <row r="477" spans="1:52" ht="13.5" customHeight="1" x14ac:dyDescent="0.2">
      <c r="A477" s="4"/>
      <c r="B477" s="112"/>
      <c r="C477" s="113"/>
      <c r="D477" s="5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09"/>
      <c r="AC477" s="109"/>
      <c r="AD477" s="109"/>
      <c r="AE477" s="109"/>
      <c r="AF477" s="109"/>
      <c r="AG477" s="109"/>
      <c r="AH477" s="109"/>
      <c r="AI477" s="109"/>
      <c r="AJ477" s="109"/>
      <c r="AK477" s="109"/>
      <c r="AL477" s="109"/>
      <c r="AM477" s="109"/>
      <c r="AN477" s="109"/>
      <c r="AO477" s="109"/>
      <c r="AP477" s="109"/>
      <c r="AQ477" s="109"/>
      <c r="AR477" s="109"/>
      <c r="AS477" s="109"/>
      <c r="AT477" s="109"/>
      <c r="AU477" s="109"/>
      <c r="AV477" s="1"/>
      <c r="AW477" s="1"/>
      <c r="AX477" s="1"/>
      <c r="AY477" s="1"/>
      <c r="AZ477" s="1"/>
    </row>
    <row r="478" spans="1:52" ht="13.5" customHeight="1" x14ac:dyDescent="0.2">
      <c r="A478" s="4"/>
      <c r="B478" s="112"/>
      <c r="C478" s="113"/>
      <c r="D478" s="5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09"/>
      <c r="AC478" s="109"/>
      <c r="AD478" s="109"/>
      <c r="AE478" s="109"/>
      <c r="AF478" s="109"/>
      <c r="AG478" s="109"/>
      <c r="AH478" s="109"/>
      <c r="AI478" s="109"/>
      <c r="AJ478" s="109"/>
      <c r="AK478" s="109"/>
      <c r="AL478" s="109"/>
      <c r="AM478" s="109"/>
      <c r="AN478" s="109"/>
      <c r="AO478" s="109"/>
      <c r="AP478" s="109"/>
      <c r="AQ478" s="109"/>
      <c r="AR478" s="109"/>
      <c r="AS478" s="109"/>
      <c r="AT478" s="109"/>
      <c r="AU478" s="109"/>
      <c r="AV478" s="1"/>
      <c r="AW478" s="1"/>
      <c r="AX478" s="1"/>
      <c r="AY478" s="1"/>
      <c r="AZ478" s="1"/>
    </row>
    <row r="479" spans="1:52" ht="13.5" customHeight="1" x14ac:dyDescent="0.2">
      <c r="A479" s="4"/>
      <c r="B479" s="112"/>
      <c r="C479" s="113"/>
      <c r="D479" s="5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09"/>
      <c r="AL479" s="109"/>
      <c r="AM479" s="109"/>
      <c r="AN479" s="109"/>
      <c r="AO479" s="109"/>
      <c r="AP479" s="109"/>
      <c r="AQ479" s="109"/>
      <c r="AR479" s="109"/>
      <c r="AS479" s="109"/>
      <c r="AT479" s="109"/>
      <c r="AU479" s="109"/>
      <c r="AV479" s="1"/>
      <c r="AW479" s="1"/>
      <c r="AX479" s="1"/>
      <c r="AY479" s="1"/>
      <c r="AZ479" s="1"/>
    </row>
    <row r="480" spans="1:52" ht="13.5" customHeight="1" x14ac:dyDescent="0.2">
      <c r="A480" s="4"/>
      <c r="B480" s="112"/>
      <c r="C480" s="113"/>
      <c r="D480" s="5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09"/>
      <c r="AC480" s="109"/>
      <c r="AD480" s="109"/>
      <c r="AE480" s="109"/>
      <c r="AF480" s="109"/>
      <c r="AG480" s="109"/>
      <c r="AH480" s="109"/>
      <c r="AI480" s="109"/>
      <c r="AJ480" s="109"/>
      <c r="AK480" s="109"/>
      <c r="AL480" s="109"/>
      <c r="AM480" s="109"/>
      <c r="AN480" s="109"/>
      <c r="AO480" s="109"/>
      <c r="AP480" s="109"/>
      <c r="AQ480" s="109"/>
      <c r="AR480" s="109"/>
      <c r="AS480" s="109"/>
      <c r="AT480" s="109"/>
      <c r="AU480" s="109"/>
      <c r="AV480" s="1"/>
      <c r="AW480" s="1"/>
      <c r="AX480" s="1"/>
      <c r="AY480" s="1"/>
      <c r="AZ480" s="1"/>
    </row>
    <row r="481" spans="1:52" ht="13.5" customHeight="1" x14ac:dyDescent="0.2">
      <c r="A481" s="4"/>
      <c r="B481" s="112"/>
      <c r="C481" s="113"/>
      <c r="D481" s="5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09"/>
      <c r="AL481" s="109"/>
      <c r="AM481" s="109"/>
      <c r="AN481" s="109"/>
      <c r="AO481" s="109"/>
      <c r="AP481" s="109"/>
      <c r="AQ481" s="109"/>
      <c r="AR481" s="109"/>
      <c r="AS481" s="109"/>
      <c r="AT481" s="109"/>
      <c r="AU481" s="109"/>
      <c r="AV481" s="1"/>
      <c r="AW481" s="1"/>
      <c r="AX481" s="1"/>
      <c r="AY481" s="1"/>
      <c r="AZ481" s="1"/>
    </row>
    <row r="482" spans="1:52" ht="13.5" customHeight="1" x14ac:dyDescent="0.2">
      <c r="A482" s="4"/>
      <c r="B482" s="112"/>
      <c r="C482" s="113"/>
      <c r="D482" s="5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09"/>
      <c r="AC482" s="109"/>
      <c r="AD482" s="109"/>
      <c r="AE482" s="109"/>
      <c r="AF482" s="109"/>
      <c r="AG482" s="109"/>
      <c r="AH482" s="109"/>
      <c r="AI482" s="109"/>
      <c r="AJ482" s="109"/>
      <c r="AK482" s="109"/>
      <c r="AL482" s="109"/>
      <c r="AM482" s="109"/>
      <c r="AN482" s="109"/>
      <c r="AO482" s="109"/>
      <c r="AP482" s="109"/>
      <c r="AQ482" s="109"/>
      <c r="AR482" s="109"/>
      <c r="AS482" s="109"/>
      <c r="AT482" s="109"/>
      <c r="AU482" s="109"/>
      <c r="AV482" s="1"/>
      <c r="AW482" s="1"/>
      <c r="AX482" s="1"/>
      <c r="AY482" s="1"/>
      <c r="AZ482" s="1"/>
    </row>
    <row r="483" spans="1:52" ht="13.5" customHeight="1" x14ac:dyDescent="0.2">
      <c r="A483" s="4"/>
      <c r="B483" s="112"/>
      <c r="C483" s="113"/>
      <c r="D483" s="5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09"/>
      <c r="AC483" s="109"/>
      <c r="AD483" s="109"/>
      <c r="AE483" s="109"/>
      <c r="AF483" s="109"/>
      <c r="AG483" s="109"/>
      <c r="AH483" s="109"/>
      <c r="AI483" s="109"/>
      <c r="AJ483" s="109"/>
      <c r="AK483" s="109"/>
      <c r="AL483" s="109"/>
      <c r="AM483" s="109"/>
      <c r="AN483" s="109"/>
      <c r="AO483" s="109"/>
      <c r="AP483" s="109"/>
      <c r="AQ483" s="109"/>
      <c r="AR483" s="109"/>
      <c r="AS483" s="109"/>
      <c r="AT483" s="109"/>
      <c r="AU483" s="109"/>
      <c r="AV483" s="1"/>
      <c r="AW483" s="1"/>
      <c r="AX483" s="1"/>
      <c r="AY483" s="1"/>
      <c r="AZ483" s="1"/>
    </row>
    <row r="484" spans="1:52" ht="13.5" customHeight="1" x14ac:dyDescent="0.2">
      <c r="A484" s="4"/>
      <c r="B484" s="112"/>
      <c r="C484" s="113"/>
      <c r="D484" s="5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09"/>
      <c r="AC484" s="109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09"/>
      <c r="AO484" s="109"/>
      <c r="AP484" s="109"/>
      <c r="AQ484" s="109"/>
      <c r="AR484" s="109"/>
      <c r="AS484" s="109"/>
      <c r="AT484" s="109"/>
      <c r="AU484" s="109"/>
      <c r="AV484" s="1"/>
      <c r="AW484" s="1"/>
      <c r="AX484" s="1"/>
      <c r="AY484" s="1"/>
      <c r="AZ484" s="1"/>
    </row>
    <row r="485" spans="1:52" ht="13.5" customHeight="1" x14ac:dyDescent="0.2">
      <c r="A485" s="4"/>
      <c r="B485" s="112"/>
      <c r="C485" s="113"/>
      <c r="D485" s="5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09"/>
      <c r="AC485" s="109"/>
      <c r="AD485" s="109"/>
      <c r="AE485" s="109"/>
      <c r="AF485" s="109"/>
      <c r="AG485" s="109"/>
      <c r="AH485" s="109"/>
      <c r="AI485" s="109"/>
      <c r="AJ485" s="109"/>
      <c r="AK485" s="109"/>
      <c r="AL485" s="109"/>
      <c r="AM485" s="109"/>
      <c r="AN485" s="109"/>
      <c r="AO485" s="109"/>
      <c r="AP485" s="109"/>
      <c r="AQ485" s="109"/>
      <c r="AR485" s="109"/>
      <c r="AS485" s="109"/>
      <c r="AT485" s="109"/>
      <c r="AU485" s="109"/>
      <c r="AV485" s="1"/>
      <c r="AW485" s="1"/>
      <c r="AX485" s="1"/>
      <c r="AY485" s="1"/>
      <c r="AZ485" s="1"/>
    </row>
    <row r="486" spans="1:52" ht="13.5" customHeight="1" x14ac:dyDescent="0.2">
      <c r="A486" s="4"/>
      <c r="B486" s="112"/>
      <c r="C486" s="113"/>
      <c r="D486" s="5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09"/>
      <c r="AC486" s="109"/>
      <c r="AD486" s="109"/>
      <c r="AE486" s="109"/>
      <c r="AF486" s="109"/>
      <c r="AG486" s="109"/>
      <c r="AH486" s="109"/>
      <c r="AI486" s="109"/>
      <c r="AJ486" s="109"/>
      <c r="AK486" s="109"/>
      <c r="AL486" s="109"/>
      <c r="AM486" s="109"/>
      <c r="AN486" s="109"/>
      <c r="AO486" s="109"/>
      <c r="AP486" s="109"/>
      <c r="AQ486" s="109"/>
      <c r="AR486" s="109"/>
      <c r="AS486" s="109"/>
      <c r="AT486" s="109"/>
      <c r="AU486" s="109"/>
      <c r="AV486" s="1"/>
      <c r="AW486" s="1"/>
      <c r="AX486" s="1"/>
      <c r="AY486" s="1"/>
      <c r="AZ486" s="1"/>
    </row>
    <row r="487" spans="1:52" ht="13.5" customHeight="1" x14ac:dyDescent="0.2">
      <c r="A487" s="4"/>
      <c r="B487" s="112"/>
      <c r="C487" s="113"/>
      <c r="D487" s="5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09"/>
      <c r="AC487" s="109"/>
      <c r="AD487" s="109"/>
      <c r="AE487" s="109"/>
      <c r="AF487" s="109"/>
      <c r="AG487" s="109"/>
      <c r="AH487" s="109"/>
      <c r="AI487" s="109"/>
      <c r="AJ487" s="109"/>
      <c r="AK487" s="109"/>
      <c r="AL487" s="109"/>
      <c r="AM487" s="109"/>
      <c r="AN487" s="109"/>
      <c r="AO487" s="109"/>
      <c r="AP487" s="109"/>
      <c r="AQ487" s="109"/>
      <c r="AR487" s="109"/>
      <c r="AS487" s="109"/>
      <c r="AT487" s="109"/>
      <c r="AU487" s="109"/>
      <c r="AV487" s="1"/>
      <c r="AW487" s="1"/>
      <c r="AX487" s="1"/>
      <c r="AY487" s="1"/>
      <c r="AZ487" s="1"/>
    </row>
    <row r="488" spans="1:52" ht="13.5" customHeight="1" x14ac:dyDescent="0.2">
      <c r="A488" s="4"/>
      <c r="B488" s="112"/>
      <c r="C488" s="113"/>
      <c r="D488" s="5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09"/>
      <c r="AC488" s="109"/>
      <c r="AD488" s="109"/>
      <c r="AE488" s="109"/>
      <c r="AF488" s="109"/>
      <c r="AG488" s="109"/>
      <c r="AH488" s="109"/>
      <c r="AI488" s="109"/>
      <c r="AJ488" s="109"/>
      <c r="AK488" s="109"/>
      <c r="AL488" s="109"/>
      <c r="AM488" s="109"/>
      <c r="AN488" s="109"/>
      <c r="AO488" s="109"/>
      <c r="AP488" s="109"/>
      <c r="AQ488" s="109"/>
      <c r="AR488" s="109"/>
      <c r="AS488" s="109"/>
      <c r="AT488" s="109"/>
      <c r="AU488" s="109"/>
      <c r="AV488" s="1"/>
      <c r="AW488" s="1"/>
      <c r="AX488" s="1"/>
      <c r="AY488" s="1"/>
      <c r="AZ488" s="1"/>
    </row>
    <row r="489" spans="1:52" ht="13.5" customHeight="1" x14ac:dyDescent="0.2">
      <c r="A489" s="4"/>
      <c r="B489" s="112"/>
      <c r="C489" s="113"/>
      <c r="D489" s="5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09"/>
      <c r="AO489" s="109"/>
      <c r="AP489" s="109"/>
      <c r="AQ489" s="109"/>
      <c r="AR489" s="109"/>
      <c r="AS489" s="109"/>
      <c r="AT489" s="109"/>
      <c r="AU489" s="109"/>
      <c r="AV489" s="1"/>
      <c r="AW489" s="1"/>
      <c r="AX489" s="1"/>
      <c r="AY489" s="1"/>
      <c r="AZ489" s="1"/>
    </row>
    <row r="490" spans="1:52" ht="13.5" customHeight="1" x14ac:dyDescent="0.2">
      <c r="A490" s="4"/>
      <c r="B490" s="112"/>
      <c r="C490" s="113"/>
      <c r="D490" s="5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09"/>
      <c r="AC490" s="109"/>
      <c r="AD490" s="109"/>
      <c r="AE490" s="109"/>
      <c r="AF490" s="109"/>
      <c r="AG490" s="109"/>
      <c r="AH490" s="109"/>
      <c r="AI490" s="109"/>
      <c r="AJ490" s="109"/>
      <c r="AK490" s="109"/>
      <c r="AL490" s="109"/>
      <c r="AM490" s="109"/>
      <c r="AN490" s="109"/>
      <c r="AO490" s="109"/>
      <c r="AP490" s="109"/>
      <c r="AQ490" s="109"/>
      <c r="AR490" s="109"/>
      <c r="AS490" s="109"/>
      <c r="AT490" s="109"/>
      <c r="AU490" s="109"/>
      <c r="AV490" s="1"/>
      <c r="AW490" s="1"/>
      <c r="AX490" s="1"/>
      <c r="AY490" s="1"/>
      <c r="AZ490" s="1"/>
    </row>
    <row r="491" spans="1:52" ht="13.5" customHeight="1" x14ac:dyDescent="0.2">
      <c r="A491" s="4"/>
      <c r="B491" s="112"/>
      <c r="C491" s="113"/>
      <c r="D491" s="5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09"/>
      <c r="AL491" s="109"/>
      <c r="AM491" s="109"/>
      <c r="AN491" s="109"/>
      <c r="AO491" s="109"/>
      <c r="AP491" s="109"/>
      <c r="AQ491" s="109"/>
      <c r="AR491" s="109"/>
      <c r="AS491" s="109"/>
      <c r="AT491" s="109"/>
      <c r="AU491" s="109"/>
      <c r="AV491" s="1"/>
      <c r="AW491" s="1"/>
      <c r="AX491" s="1"/>
      <c r="AY491" s="1"/>
      <c r="AZ491" s="1"/>
    </row>
    <row r="492" spans="1:52" ht="13.5" customHeight="1" x14ac:dyDescent="0.2">
      <c r="A492" s="4"/>
      <c r="B492" s="112"/>
      <c r="C492" s="113"/>
      <c r="D492" s="5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09"/>
      <c r="AC492" s="109"/>
      <c r="AD492" s="109"/>
      <c r="AE492" s="109"/>
      <c r="AF492" s="109"/>
      <c r="AG492" s="109"/>
      <c r="AH492" s="109"/>
      <c r="AI492" s="109"/>
      <c r="AJ492" s="109"/>
      <c r="AK492" s="109"/>
      <c r="AL492" s="109"/>
      <c r="AM492" s="109"/>
      <c r="AN492" s="109"/>
      <c r="AO492" s="109"/>
      <c r="AP492" s="109"/>
      <c r="AQ492" s="109"/>
      <c r="AR492" s="109"/>
      <c r="AS492" s="109"/>
      <c r="AT492" s="109"/>
      <c r="AU492" s="109"/>
      <c r="AV492" s="1"/>
      <c r="AW492" s="1"/>
      <c r="AX492" s="1"/>
      <c r="AY492" s="1"/>
      <c r="AZ492" s="1"/>
    </row>
    <row r="493" spans="1:52" ht="13.5" customHeight="1" x14ac:dyDescent="0.2">
      <c r="A493" s="4"/>
      <c r="B493" s="112"/>
      <c r="C493" s="113"/>
      <c r="D493" s="5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09"/>
      <c r="AC493" s="109"/>
      <c r="AD493" s="109"/>
      <c r="AE493" s="109"/>
      <c r="AF493" s="109"/>
      <c r="AG493" s="109"/>
      <c r="AH493" s="109"/>
      <c r="AI493" s="109"/>
      <c r="AJ493" s="109"/>
      <c r="AK493" s="109"/>
      <c r="AL493" s="109"/>
      <c r="AM493" s="109"/>
      <c r="AN493" s="109"/>
      <c r="AO493" s="109"/>
      <c r="AP493" s="109"/>
      <c r="AQ493" s="109"/>
      <c r="AR493" s="109"/>
      <c r="AS493" s="109"/>
      <c r="AT493" s="109"/>
      <c r="AU493" s="109"/>
      <c r="AV493" s="1"/>
      <c r="AW493" s="1"/>
      <c r="AX493" s="1"/>
      <c r="AY493" s="1"/>
      <c r="AZ493" s="1"/>
    </row>
    <row r="494" spans="1:52" ht="13.5" customHeight="1" x14ac:dyDescent="0.2">
      <c r="A494" s="4"/>
      <c r="B494" s="112"/>
      <c r="C494" s="113"/>
      <c r="D494" s="5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09"/>
      <c r="AC494" s="109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09"/>
      <c r="AO494" s="109"/>
      <c r="AP494" s="109"/>
      <c r="AQ494" s="109"/>
      <c r="AR494" s="109"/>
      <c r="AS494" s="109"/>
      <c r="AT494" s="109"/>
      <c r="AU494" s="109"/>
      <c r="AV494" s="1"/>
      <c r="AW494" s="1"/>
      <c r="AX494" s="1"/>
      <c r="AY494" s="1"/>
      <c r="AZ494" s="1"/>
    </row>
    <row r="495" spans="1:52" ht="13.5" customHeight="1" x14ac:dyDescent="0.2">
      <c r="A495" s="4"/>
      <c r="B495" s="112"/>
      <c r="C495" s="113"/>
      <c r="D495" s="5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09"/>
      <c r="AC495" s="109"/>
      <c r="AD495" s="109"/>
      <c r="AE495" s="109"/>
      <c r="AF495" s="109"/>
      <c r="AG495" s="109"/>
      <c r="AH495" s="109"/>
      <c r="AI495" s="109"/>
      <c r="AJ495" s="109"/>
      <c r="AK495" s="109"/>
      <c r="AL495" s="109"/>
      <c r="AM495" s="109"/>
      <c r="AN495" s="109"/>
      <c r="AO495" s="109"/>
      <c r="AP495" s="109"/>
      <c r="AQ495" s="109"/>
      <c r="AR495" s="109"/>
      <c r="AS495" s="109"/>
      <c r="AT495" s="109"/>
      <c r="AU495" s="109"/>
      <c r="AV495" s="1"/>
      <c r="AW495" s="1"/>
      <c r="AX495" s="1"/>
      <c r="AY495" s="1"/>
      <c r="AZ495" s="1"/>
    </row>
    <row r="496" spans="1:52" ht="13.5" customHeight="1" x14ac:dyDescent="0.2">
      <c r="A496" s="4"/>
      <c r="B496" s="112"/>
      <c r="C496" s="113"/>
      <c r="D496" s="5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09"/>
      <c r="AC496" s="109"/>
      <c r="AD496" s="109"/>
      <c r="AE496" s="109"/>
      <c r="AF496" s="109"/>
      <c r="AG496" s="109"/>
      <c r="AH496" s="109"/>
      <c r="AI496" s="109"/>
      <c r="AJ496" s="109"/>
      <c r="AK496" s="109"/>
      <c r="AL496" s="109"/>
      <c r="AM496" s="109"/>
      <c r="AN496" s="109"/>
      <c r="AO496" s="109"/>
      <c r="AP496" s="109"/>
      <c r="AQ496" s="109"/>
      <c r="AR496" s="109"/>
      <c r="AS496" s="109"/>
      <c r="AT496" s="109"/>
      <c r="AU496" s="109"/>
      <c r="AV496" s="1"/>
      <c r="AW496" s="1"/>
      <c r="AX496" s="1"/>
      <c r="AY496" s="1"/>
      <c r="AZ496" s="1"/>
    </row>
    <row r="497" spans="1:52" ht="13.5" customHeight="1" x14ac:dyDescent="0.2">
      <c r="A497" s="4"/>
      <c r="B497" s="112"/>
      <c r="C497" s="113"/>
      <c r="D497" s="5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09"/>
      <c r="AC497" s="109"/>
      <c r="AD497" s="109"/>
      <c r="AE497" s="109"/>
      <c r="AF497" s="109"/>
      <c r="AG497" s="109"/>
      <c r="AH497" s="109"/>
      <c r="AI497" s="109"/>
      <c r="AJ497" s="109"/>
      <c r="AK497" s="109"/>
      <c r="AL497" s="109"/>
      <c r="AM497" s="109"/>
      <c r="AN497" s="109"/>
      <c r="AO497" s="109"/>
      <c r="AP497" s="109"/>
      <c r="AQ497" s="109"/>
      <c r="AR497" s="109"/>
      <c r="AS497" s="109"/>
      <c r="AT497" s="109"/>
      <c r="AU497" s="109"/>
      <c r="AV497" s="1"/>
      <c r="AW497" s="1"/>
      <c r="AX497" s="1"/>
      <c r="AY497" s="1"/>
      <c r="AZ497" s="1"/>
    </row>
    <row r="498" spans="1:52" ht="13.5" customHeight="1" x14ac:dyDescent="0.2">
      <c r="A498" s="4"/>
      <c r="B498" s="112"/>
      <c r="C498" s="113"/>
      <c r="D498" s="5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09"/>
      <c r="AC498" s="109"/>
      <c r="AD498" s="109"/>
      <c r="AE498" s="109"/>
      <c r="AF498" s="109"/>
      <c r="AG498" s="109"/>
      <c r="AH498" s="109"/>
      <c r="AI498" s="109"/>
      <c r="AJ498" s="109"/>
      <c r="AK498" s="109"/>
      <c r="AL498" s="109"/>
      <c r="AM498" s="109"/>
      <c r="AN498" s="109"/>
      <c r="AO498" s="109"/>
      <c r="AP498" s="109"/>
      <c r="AQ498" s="109"/>
      <c r="AR498" s="109"/>
      <c r="AS498" s="109"/>
      <c r="AT498" s="109"/>
      <c r="AU498" s="109"/>
      <c r="AV498" s="1"/>
      <c r="AW498" s="1"/>
      <c r="AX498" s="1"/>
      <c r="AY498" s="1"/>
      <c r="AZ498" s="1"/>
    </row>
    <row r="499" spans="1:52" ht="13.5" customHeight="1" x14ac:dyDescent="0.2">
      <c r="A499" s="4"/>
      <c r="B499" s="112"/>
      <c r="C499" s="113"/>
      <c r="D499" s="5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09"/>
      <c r="AO499" s="109"/>
      <c r="AP499" s="109"/>
      <c r="AQ499" s="109"/>
      <c r="AR499" s="109"/>
      <c r="AS499" s="109"/>
      <c r="AT499" s="109"/>
      <c r="AU499" s="109"/>
      <c r="AV499" s="1"/>
      <c r="AW499" s="1"/>
      <c r="AX499" s="1"/>
      <c r="AY499" s="1"/>
      <c r="AZ499" s="1"/>
    </row>
    <row r="500" spans="1:52" ht="13.5" customHeight="1" x14ac:dyDescent="0.2">
      <c r="A500" s="4"/>
      <c r="B500" s="112"/>
      <c r="C500" s="113"/>
      <c r="D500" s="5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09"/>
      <c r="AC500" s="109"/>
      <c r="AD500" s="109"/>
      <c r="AE500" s="109"/>
      <c r="AF500" s="109"/>
      <c r="AG500" s="109"/>
      <c r="AH500" s="109"/>
      <c r="AI500" s="109"/>
      <c r="AJ500" s="109"/>
      <c r="AK500" s="109"/>
      <c r="AL500" s="109"/>
      <c r="AM500" s="109"/>
      <c r="AN500" s="109"/>
      <c r="AO500" s="109"/>
      <c r="AP500" s="109"/>
      <c r="AQ500" s="109"/>
      <c r="AR500" s="109"/>
      <c r="AS500" s="109"/>
      <c r="AT500" s="109"/>
      <c r="AU500" s="109"/>
      <c r="AV500" s="1"/>
      <c r="AW500" s="1"/>
      <c r="AX500" s="1"/>
      <c r="AY500" s="1"/>
      <c r="AZ500" s="1"/>
    </row>
    <row r="501" spans="1:52" ht="13.5" customHeight="1" x14ac:dyDescent="0.2">
      <c r="A501" s="4"/>
      <c r="B501" s="112"/>
      <c r="C501" s="113"/>
      <c r="D501" s="5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09"/>
      <c r="AL501" s="109"/>
      <c r="AM501" s="109"/>
      <c r="AN501" s="109"/>
      <c r="AO501" s="109"/>
      <c r="AP501" s="109"/>
      <c r="AQ501" s="109"/>
      <c r="AR501" s="109"/>
      <c r="AS501" s="109"/>
      <c r="AT501" s="109"/>
      <c r="AU501" s="109"/>
      <c r="AV501" s="1"/>
      <c r="AW501" s="1"/>
      <c r="AX501" s="1"/>
      <c r="AY501" s="1"/>
      <c r="AZ501" s="1"/>
    </row>
    <row r="502" spans="1:52" ht="13.5" customHeight="1" x14ac:dyDescent="0.2">
      <c r="A502" s="4"/>
      <c r="B502" s="112"/>
      <c r="C502" s="113"/>
      <c r="D502" s="5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09"/>
      <c r="AC502" s="109"/>
      <c r="AD502" s="109"/>
      <c r="AE502" s="109"/>
      <c r="AF502" s="109"/>
      <c r="AG502" s="109"/>
      <c r="AH502" s="109"/>
      <c r="AI502" s="109"/>
      <c r="AJ502" s="109"/>
      <c r="AK502" s="109"/>
      <c r="AL502" s="109"/>
      <c r="AM502" s="109"/>
      <c r="AN502" s="109"/>
      <c r="AO502" s="109"/>
      <c r="AP502" s="109"/>
      <c r="AQ502" s="109"/>
      <c r="AR502" s="109"/>
      <c r="AS502" s="109"/>
      <c r="AT502" s="109"/>
      <c r="AU502" s="109"/>
      <c r="AV502" s="1"/>
      <c r="AW502" s="1"/>
      <c r="AX502" s="1"/>
      <c r="AY502" s="1"/>
      <c r="AZ502" s="1"/>
    </row>
    <row r="503" spans="1:52" ht="13.5" customHeight="1" x14ac:dyDescent="0.2">
      <c r="A503" s="4"/>
      <c r="B503" s="112"/>
      <c r="C503" s="113"/>
      <c r="D503" s="5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09"/>
      <c r="AC503" s="109"/>
      <c r="AD503" s="109"/>
      <c r="AE503" s="109"/>
      <c r="AF503" s="109"/>
      <c r="AG503" s="109"/>
      <c r="AH503" s="109"/>
      <c r="AI503" s="109"/>
      <c r="AJ503" s="109"/>
      <c r="AK503" s="109"/>
      <c r="AL503" s="109"/>
      <c r="AM503" s="109"/>
      <c r="AN503" s="109"/>
      <c r="AO503" s="109"/>
      <c r="AP503" s="109"/>
      <c r="AQ503" s="109"/>
      <c r="AR503" s="109"/>
      <c r="AS503" s="109"/>
      <c r="AT503" s="109"/>
      <c r="AU503" s="109"/>
      <c r="AV503" s="1"/>
      <c r="AW503" s="1"/>
      <c r="AX503" s="1"/>
      <c r="AY503" s="1"/>
      <c r="AZ503" s="1"/>
    </row>
    <row r="504" spans="1:52" ht="13.5" customHeight="1" x14ac:dyDescent="0.2">
      <c r="A504" s="4"/>
      <c r="B504" s="112"/>
      <c r="C504" s="113"/>
      <c r="D504" s="5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09"/>
      <c r="AC504" s="109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09"/>
      <c r="AO504" s="109"/>
      <c r="AP504" s="109"/>
      <c r="AQ504" s="109"/>
      <c r="AR504" s="109"/>
      <c r="AS504" s="109"/>
      <c r="AT504" s="109"/>
      <c r="AU504" s="109"/>
      <c r="AV504" s="1"/>
      <c r="AW504" s="1"/>
      <c r="AX504" s="1"/>
      <c r="AY504" s="1"/>
      <c r="AZ504" s="1"/>
    </row>
    <row r="505" spans="1:52" ht="13.5" customHeight="1" x14ac:dyDescent="0.2">
      <c r="A505" s="4"/>
      <c r="B505" s="112"/>
      <c r="C505" s="113"/>
      <c r="D505" s="5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09"/>
      <c r="AC505" s="109"/>
      <c r="AD505" s="109"/>
      <c r="AE505" s="109"/>
      <c r="AF505" s="109"/>
      <c r="AG505" s="109"/>
      <c r="AH505" s="109"/>
      <c r="AI505" s="109"/>
      <c r="AJ505" s="109"/>
      <c r="AK505" s="109"/>
      <c r="AL505" s="109"/>
      <c r="AM505" s="109"/>
      <c r="AN505" s="109"/>
      <c r="AO505" s="109"/>
      <c r="AP505" s="109"/>
      <c r="AQ505" s="109"/>
      <c r="AR505" s="109"/>
      <c r="AS505" s="109"/>
      <c r="AT505" s="109"/>
      <c r="AU505" s="109"/>
      <c r="AV505" s="1"/>
      <c r="AW505" s="1"/>
      <c r="AX505" s="1"/>
      <c r="AY505" s="1"/>
      <c r="AZ505" s="1"/>
    </row>
    <row r="506" spans="1:52" ht="13.5" customHeight="1" x14ac:dyDescent="0.2">
      <c r="A506" s="4"/>
      <c r="B506" s="112"/>
      <c r="C506" s="113"/>
      <c r="D506" s="5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09"/>
      <c r="AC506" s="109"/>
      <c r="AD506" s="109"/>
      <c r="AE506" s="109"/>
      <c r="AF506" s="109"/>
      <c r="AG506" s="109"/>
      <c r="AH506" s="109"/>
      <c r="AI506" s="109"/>
      <c r="AJ506" s="109"/>
      <c r="AK506" s="109"/>
      <c r="AL506" s="109"/>
      <c r="AM506" s="109"/>
      <c r="AN506" s="109"/>
      <c r="AO506" s="109"/>
      <c r="AP506" s="109"/>
      <c r="AQ506" s="109"/>
      <c r="AR506" s="109"/>
      <c r="AS506" s="109"/>
      <c r="AT506" s="109"/>
      <c r="AU506" s="109"/>
      <c r="AV506" s="1"/>
      <c r="AW506" s="1"/>
      <c r="AX506" s="1"/>
      <c r="AY506" s="1"/>
      <c r="AZ506" s="1"/>
    </row>
    <row r="507" spans="1:52" ht="13.5" customHeight="1" x14ac:dyDescent="0.2">
      <c r="A507" s="4"/>
      <c r="B507" s="112"/>
      <c r="C507" s="113"/>
      <c r="D507" s="5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09"/>
      <c r="AC507" s="109"/>
      <c r="AD507" s="109"/>
      <c r="AE507" s="109"/>
      <c r="AF507" s="109"/>
      <c r="AG507" s="109"/>
      <c r="AH507" s="109"/>
      <c r="AI507" s="109"/>
      <c r="AJ507" s="109"/>
      <c r="AK507" s="109"/>
      <c r="AL507" s="109"/>
      <c r="AM507" s="109"/>
      <c r="AN507" s="109"/>
      <c r="AO507" s="109"/>
      <c r="AP507" s="109"/>
      <c r="AQ507" s="109"/>
      <c r="AR507" s="109"/>
      <c r="AS507" s="109"/>
      <c r="AT507" s="109"/>
      <c r="AU507" s="109"/>
      <c r="AV507" s="1"/>
      <c r="AW507" s="1"/>
      <c r="AX507" s="1"/>
      <c r="AY507" s="1"/>
      <c r="AZ507" s="1"/>
    </row>
    <row r="508" spans="1:52" ht="13.5" customHeight="1" x14ac:dyDescent="0.2">
      <c r="A508" s="4"/>
      <c r="B508" s="112"/>
      <c r="C508" s="113"/>
      <c r="D508" s="5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09"/>
      <c r="AC508" s="109"/>
      <c r="AD508" s="109"/>
      <c r="AE508" s="109"/>
      <c r="AF508" s="109"/>
      <c r="AG508" s="109"/>
      <c r="AH508" s="109"/>
      <c r="AI508" s="109"/>
      <c r="AJ508" s="109"/>
      <c r="AK508" s="109"/>
      <c r="AL508" s="109"/>
      <c r="AM508" s="109"/>
      <c r="AN508" s="109"/>
      <c r="AO508" s="109"/>
      <c r="AP508" s="109"/>
      <c r="AQ508" s="109"/>
      <c r="AR508" s="109"/>
      <c r="AS508" s="109"/>
      <c r="AT508" s="109"/>
      <c r="AU508" s="109"/>
      <c r="AV508" s="1"/>
      <c r="AW508" s="1"/>
      <c r="AX508" s="1"/>
      <c r="AY508" s="1"/>
      <c r="AZ508" s="1"/>
    </row>
    <row r="509" spans="1:52" ht="13.5" customHeight="1" x14ac:dyDescent="0.2">
      <c r="A509" s="4"/>
      <c r="B509" s="112"/>
      <c r="C509" s="113"/>
      <c r="D509" s="5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09"/>
      <c r="AC509" s="109"/>
      <c r="AD509" s="109"/>
      <c r="AE509" s="109"/>
      <c r="AF509" s="109"/>
      <c r="AG509" s="109"/>
      <c r="AH509" s="109"/>
      <c r="AI509" s="109"/>
      <c r="AJ509" s="109"/>
      <c r="AK509" s="109"/>
      <c r="AL509" s="109"/>
      <c r="AM509" s="109"/>
      <c r="AN509" s="109"/>
      <c r="AO509" s="109"/>
      <c r="AP509" s="109"/>
      <c r="AQ509" s="109"/>
      <c r="AR509" s="109"/>
      <c r="AS509" s="109"/>
      <c r="AT509" s="109"/>
      <c r="AU509" s="109"/>
      <c r="AV509" s="1"/>
      <c r="AW509" s="1"/>
      <c r="AX509" s="1"/>
      <c r="AY509" s="1"/>
      <c r="AZ509" s="1"/>
    </row>
    <row r="510" spans="1:52" ht="13.5" customHeight="1" x14ac:dyDescent="0.2">
      <c r="A510" s="4"/>
      <c r="B510" s="112"/>
      <c r="C510" s="113"/>
      <c r="D510" s="5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09"/>
      <c r="AC510" s="109"/>
      <c r="AD510" s="109"/>
      <c r="AE510" s="109"/>
      <c r="AF510" s="109"/>
      <c r="AG510" s="109"/>
      <c r="AH510" s="109"/>
      <c r="AI510" s="109"/>
      <c r="AJ510" s="109"/>
      <c r="AK510" s="109"/>
      <c r="AL510" s="109"/>
      <c r="AM510" s="109"/>
      <c r="AN510" s="109"/>
      <c r="AO510" s="109"/>
      <c r="AP510" s="109"/>
      <c r="AQ510" s="109"/>
      <c r="AR510" s="109"/>
      <c r="AS510" s="109"/>
      <c r="AT510" s="109"/>
      <c r="AU510" s="109"/>
      <c r="AV510" s="1"/>
      <c r="AW510" s="1"/>
      <c r="AX510" s="1"/>
      <c r="AY510" s="1"/>
      <c r="AZ510" s="1"/>
    </row>
    <row r="511" spans="1:52" ht="13.5" customHeight="1" x14ac:dyDescent="0.2">
      <c r="A511" s="4"/>
      <c r="B511" s="112"/>
      <c r="C511" s="113"/>
      <c r="D511" s="5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09"/>
      <c r="AC511" s="109"/>
      <c r="AD511" s="109"/>
      <c r="AE511" s="109"/>
      <c r="AF511" s="109"/>
      <c r="AG511" s="109"/>
      <c r="AH511" s="109"/>
      <c r="AI511" s="109"/>
      <c r="AJ511" s="109"/>
      <c r="AK511" s="109"/>
      <c r="AL511" s="109"/>
      <c r="AM511" s="109"/>
      <c r="AN511" s="109"/>
      <c r="AO511" s="109"/>
      <c r="AP511" s="109"/>
      <c r="AQ511" s="109"/>
      <c r="AR511" s="109"/>
      <c r="AS511" s="109"/>
      <c r="AT511" s="109"/>
      <c r="AU511" s="109"/>
      <c r="AV511" s="1"/>
      <c r="AW511" s="1"/>
      <c r="AX511" s="1"/>
      <c r="AY511" s="1"/>
      <c r="AZ511" s="1"/>
    </row>
    <row r="512" spans="1:52" ht="13.5" customHeight="1" x14ac:dyDescent="0.2">
      <c r="A512" s="4"/>
      <c r="B512" s="112"/>
      <c r="C512" s="113"/>
      <c r="D512" s="5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09"/>
      <c r="AC512" s="109"/>
      <c r="AD512" s="109"/>
      <c r="AE512" s="109"/>
      <c r="AF512" s="109"/>
      <c r="AG512" s="109"/>
      <c r="AH512" s="109"/>
      <c r="AI512" s="109"/>
      <c r="AJ512" s="109"/>
      <c r="AK512" s="109"/>
      <c r="AL512" s="109"/>
      <c r="AM512" s="109"/>
      <c r="AN512" s="109"/>
      <c r="AO512" s="109"/>
      <c r="AP512" s="109"/>
      <c r="AQ512" s="109"/>
      <c r="AR512" s="109"/>
      <c r="AS512" s="109"/>
      <c r="AT512" s="109"/>
      <c r="AU512" s="109"/>
      <c r="AV512" s="1"/>
      <c r="AW512" s="1"/>
      <c r="AX512" s="1"/>
      <c r="AY512" s="1"/>
      <c r="AZ512" s="1"/>
    </row>
    <row r="513" spans="1:52" ht="13.5" customHeight="1" x14ac:dyDescent="0.2">
      <c r="A513" s="4"/>
      <c r="B513" s="112"/>
      <c r="C513" s="113"/>
      <c r="D513" s="5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09"/>
      <c r="AC513" s="109"/>
      <c r="AD513" s="109"/>
      <c r="AE513" s="109"/>
      <c r="AF513" s="109"/>
      <c r="AG513" s="109"/>
      <c r="AH513" s="109"/>
      <c r="AI513" s="109"/>
      <c r="AJ513" s="109"/>
      <c r="AK513" s="109"/>
      <c r="AL513" s="109"/>
      <c r="AM513" s="109"/>
      <c r="AN513" s="109"/>
      <c r="AO513" s="109"/>
      <c r="AP513" s="109"/>
      <c r="AQ513" s="109"/>
      <c r="AR513" s="109"/>
      <c r="AS513" s="109"/>
      <c r="AT513" s="109"/>
      <c r="AU513" s="109"/>
      <c r="AV513" s="1"/>
      <c r="AW513" s="1"/>
      <c r="AX513" s="1"/>
      <c r="AY513" s="1"/>
      <c r="AZ513" s="1"/>
    </row>
    <row r="514" spans="1:52" ht="13.5" customHeight="1" x14ac:dyDescent="0.2">
      <c r="A514" s="4"/>
      <c r="B514" s="112"/>
      <c r="C514" s="113"/>
      <c r="D514" s="5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09"/>
      <c r="AC514" s="109"/>
      <c r="AD514" s="109"/>
      <c r="AE514" s="109"/>
      <c r="AF514" s="109"/>
      <c r="AG514" s="109"/>
      <c r="AH514" s="109"/>
      <c r="AI514" s="109"/>
      <c r="AJ514" s="109"/>
      <c r="AK514" s="109"/>
      <c r="AL514" s="109"/>
      <c r="AM514" s="109"/>
      <c r="AN514" s="109"/>
      <c r="AO514" s="109"/>
      <c r="AP514" s="109"/>
      <c r="AQ514" s="109"/>
      <c r="AR514" s="109"/>
      <c r="AS514" s="109"/>
      <c r="AT514" s="109"/>
      <c r="AU514" s="109"/>
      <c r="AV514" s="1"/>
      <c r="AW514" s="1"/>
      <c r="AX514" s="1"/>
      <c r="AY514" s="1"/>
      <c r="AZ514" s="1"/>
    </row>
    <row r="515" spans="1:52" ht="13.5" customHeight="1" x14ac:dyDescent="0.2">
      <c r="A515" s="4"/>
      <c r="B515" s="112"/>
      <c r="C515" s="113"/>
      <c r="D515" s="5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09"/>
      <c r="AC515" s="109"/>
      <c r="AD515" s="109"/>
      <c r="AE515" s="109"/>
      <c r="AF515" s="109"/>
      <c r="AG515" s="109"/>
      <c r="AH515" s="109"/>
      <c r="AI515" s="109"/>
      <c r="AJ515" s="109"/>
      <c r="AK515" s="109"/>
      <c r="AL515" s="109"/>
      <c r="AM515" s="109"/>
      <c r="AN515" s="109"/>
      <c r="AO515" s="109"/>
      <c r="AP515" s="109"/>
      <c r="AQ515" s="109"/>
      <c r="AR515" s="109"/>
      <c r="AS515" s="109"/>
      <c r="AT515" s="109"/>
      <c r="AU515" s="109"/>
      <c r="AV515" s="1"/>
      <c r="AW515" s="1"/>
      <c r="AX515" s="1"/>
      <c r="AY515" s="1"/>
      <c r="AZ515" s="1"/>
    </row>
    <row r="516" spans="1:52" ht="13.5" customHeight="1" x14ac:dyDescent="0.2">
      <c r="A516" s="4"/>
      <c r="B516" s="112"/>
      <c r="C516" s="113"/>
      <c r="D516" s="5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09"/>
      <c r="AC516" s="109"/>
      <c r="AD516" s="109"/>
      <c r="AE516" s="109"/>
      <c r="AF516" s="109"/>
      <c r="AG516" s="109"/>
      <c r="AH516" s="109"/>
      <c r="AI516" s="109"/>
      <c r="AJ516" s="109"/>
      <c r="AK516" s="109"/>
      <c r="AL516" s="109"/>
      <c r="AM516" s="109"/>
      <c r="AN516" s="109"/>
      <c r="AO516" s="109"/>
      <c r="AP516" s="109"/>
      <c r="AQ516" s="109"/>
      <c r="AR516" s="109"/>
      <c r="AS516" s="109"/>
      <c r="AT516" s="109"/>
      <c r="AU516" s="109"/>
      <c r="AV516" s="1"/>
      <c r="AW516" s="1"/>
      <c r="AX516" s="1"/>
      <c r="AY516" s="1"/>
      <c r="AZ516" s="1"/>
    </row>
    <row r="517" spans="1:52" ht="13.5" customHeight="1" x14ac:dyDescent="0.2">
      <c r="A517" s="4"/>
      <c r="B517" s="112"/>
      <c r="C517" s="113"/>
      <c r="D517" s="5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09"/>
      <c r="AC517" s="109"/>
      <c r="AD517" s="109"/>
      <c r="AE517" s="109"/>
      <c r="AF517" s="109"/>
      <c r="AG517" s="109"/>
      <c r="AH517" s="109"/>
      <c r="AI517" s="109"/>
      <c r="AJ517" s="109"/>
      <c r="AK517" s="109"/>
      <c r="AL517" s="109"/>
      <c r="AM517" s="109"/>
      <c r="AN517" s="109"/>
      <c r="AO517" s="109"/>
      <c r="AP517" s="109"/>
      <c r="AQ517" s="109"/>
      <c r="AR517" s="109"/>
      <c r="AS517" s="109"/>
      <c r="AT517" s="109"/>
      <c r="AU517" s="109"/>
      <c r="AV517" s="1"/>
      <c r="AW517" s="1"/>
      <c r="AX517" s="1"/>
      <c r="AY517" s="1"/>
      <c r="AZ517" s="1"/>
    </row>
    <row r="518" spans="1:52" ht="13.5" customHeight="1" x14ac:dyDescent="0.2">
      <c r="A518" s="4"/>
      <c r="B518" s="112"/>
      <c r="C518" s="113"/>
      <c r="D518" s="5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09"/>
      <c r="AC518" s="109"/>
      <c r="AD518" s="109"/>
      <c r="AE518" s="109"/>
      <c r="AF518" s="109"/>
      <c r="AG518" s="109"/>
      <c r="AH518" s="109"/>
      <c r="AI518" s="109"/>
      <c r="AJ518" s="109"/>
      <c r="AK518" s="109"/>
      <c r="AL518" s="109"/>
      <c r="AM518" s="109"/>
      <c r="AN518" s="109"/>
      <c r="AO518" s="109"/>
      <c r="AP518" s="109"/>
      <c r="AQ518" s="109"/>
      <c r="AR518" s="109"/>
      <c r="AS518" s="109"/>
      <c r="AT518" s="109"/>
      <c r="AU518" s="109"/>
      <c r="AV518" s="1"/>
      <c r="AW518" s="1"/>
      <c r="AX518" s="1"/>
      <c r="AY518" s="1"/>
      <c r="AZ518" s="1"/>
    </row>
    <row r="519" spans="1:52" ht="13.5" customHeight="1" x14ac:dyDescent="0.2">
      <c r="A519" s="4"/>
      <c r="B519" s="112"/>
      <c r="C519" s="113"/>
      <c r="D519" s="5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09"/>
      <c r="AC519" s="109"/>
      <c r="AD519" s="109"/>
      <c r="AE519" s="109"/>
      <c r="AF519" s="109"/>
      <c r="AG519" s="109"/>
      <c r="AH519" s="109"/>
      <c r="AI519" s="109"/>
      <c r="AJ519" s="109"/>
      <c r="AK519" s="109"/>
      <c r="AL519" s="109"/>
      <c r="AM519" s="109"/>
      <c r="AN519" s="109"/>
      <c r="AO519" s="109"/>
      <c r="AP519" s="109"/>
      <c r="AQ519" s="109"/>
      <c r="AR519" s="109"/>
      <c r="AS519" s="109"/>
      <c r="AT519" s="109"/>
      <c r="AU519" s="109"/>
      <c r="AV519" s="1"/>
      <c r="AW519" s="1"/>
      <c r="AX519" s="1"/>
      <c r="AY519" s="1"/>
      <c r="AZ519" s="1"/>
    </row>
    <row r="520" spans="1:52" ht="13.5" customHeight="1" x14ac:dyDescent="0.2">
      <c r="A520" s="4"/>
      <c r="B520" s="112"/>
      <c r="C520" s="113"/>
      <c r="D520" s="5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09"/>
      <c r="AC520" s="109"/>
      <c r="AD520" s="109"/>
      <c r="AE520" s="109"/>
      <c r="AF520" s="109"/>
      <c r="AG520" s="109"/>
      <c r="AH520" s="109"/>
      <c r="AI520" s="109"/>
      <c r="AJ520" s="109"/>
      <c r="AK520" s="109"/>
      <c r="AL520" s="109"/>
      <c r="AM520" s="109"/>
      <c r="AN520" s="109"/>
      <c r="AO520" s="109"/>
      <c r="AP520" s="109"/>
      <c r="AQ520" s="109"/>
      <c r="AR520" s="109"/>
      <c r="AS520" s="109"/>
      <c r="AT520" s="109"/>
      <c r="AU520" s="109"/>
      <c r="AV520" s="1"/>
      <c r="AW520" s="1"/>
      <c r="AX520" s="1"/>
      <c r="AY520" s="1"/>
      <c r="AZ520" s="1"/>
    </row>
    <row r="521" spans="1:52" ht="13.5" customHeight="1" x14ac:dyDescent="0.2">
      <c r="A521" s="4"/>
      <c r="B521" s="112"/>
      <c r="C521" s="113"/>
      <c r="D521" s="5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  <c r="AV521" s="1"/>
      <c r="AW521" s="1"/>
      <c r="AX521" s="1"/>
      <c r="AY521" s="1"/>
      <c r="AZ521" s="1"/>
    </row>
    <row r="522" spans="1:52" ht="13.5" customHeight="1" x14ac:dyDescent="0.2">
      <c r="A522" s="4"/>
      <c r="B522" s="112"/>
      <c r="C522" s="113"/>
      <c r="D522" s="5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09"/>
      <c r="AC522" s="109"/>
      <c r="AD522" s="109"/>
      <c r="AE522" s="109"/>
      <c r="AF522" s="109"/>
      <c r="AG522" s="109"/>
      <c r="AH522" s="109"/>
      <c r="AI522" s="109"/>
      <c r="AJ522" s="109"/>
      <c r="AK522" s="109"/>
      <c r="AL522" s="109"/>
      <c r="AM522" s="109"/>
      <c r="AN522" s="109"/>
      <c r="AO522" s="109"/>
      <c r="AP522" s="109"/>
      <c r="AQ522" s="109"/>
      <c r="AR522" s="109"/>
      <c r="AS522" s="109"/>
      <c r="AT522" s="109"/>
      <c r="AU522" s="109"/>
      <c r="AV522" s="1"/>
      <c r="AW522" s="1"/>
      <c r="AX522" s="1"/>
      <c r="AY522" s="1"/>
      <c r="AZ522" s="1"/>
    </row>
    <row r="523" spans="1:52" ht="13.5" customHeight="1" x14ac:dyDescent="0.2">
      <c r="A523" s="4"/>
      <c r="B523" s="112"/>
      <c r="C523" s="113"/>
      <c r="D523" s="5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09"/>
      <c r="AC523" s="109"/>
      <c r="AD523" s="109"/>
      <c r="AE523" s="109"/>
      <c r="AF523" s="109"/>
      <c r="AG523" s="109"/>
      <c r="AH523" s="109"/>
      <c r="AI523" s="109"/>
      <c r="AJ523" s="109"/>
      <c r="AK523" s="109"/>
      <c r="AL523" s="109"/>
      <c r="AM523" s="109"/>
      <c r="AN523" s="109"/>
      <c r="AO523" s="109"/>
      <c r="AP523" s="109"/>
      <c r="AQ523" s="109"/>
      <c r="AR523" s="109"/>
      <c r="AS523" s="109"/>
      <c r="AT523" s="109"/>
      <c r="AU523" s="109"/>
      <c r="AV523" s="1"/>
      <c r="AW523" s="1"/>
      <c r="AX523" s="1"/>
      <c r="AY523" s="1"/>
      <c r="AZ523" s="1"/>
    </row>
    <row r="524" spans="1:52" ht="13.5" customHeight="1" x14ac:dyDescent="0.2">
      <c r="A524" s="4"/>
      <c r="B524" s="112"/>
      <c r="C524" s="113"/>
      <c r="D524" s="5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09"/>
      <c r="AC524" s="109"/>
      <c r="AD524" s="109"/>
      <c r="AE524" s="109"/>
      <c r="AF524" s="109"/>
      <c r="AG524" s="109"/>
      <c r="AH524" s="109"/>
      <c r="AI524" s="109"/>
      <c r="AJ524" s="109"/>
      <c r="AK524" s="109"/>
      <c r="AL524" s="109"/>
      <c r="AM524" s="109"/>
      <c r="AN524" s="109"/>
      <c r="AO524" s="109"/>
      <c r="AP524" s="109"/>
      <c r="AQ524" s="109"/>
      <c r="AR524" s="109"/>
      <c r="AS524" s="109"/>
      <c r="AT524" s="109"/>
      <c r="AU524" s="109"/>
      <c r="AV524" s="1"/>
      <c r="AW524" s="1"/>
      <c r="AX524" s="1"/>
      <c r="AY524" s="1"/>
      <c r="AZ524" s="1"/>
    </row>
    <row r="525" spans="1:52" ht="13.5" customHeight="1" x14ac:dyDescent="0.2">
      <c r="A525" s="4"/>
      <c r="B525" s="112"/>
      <c r="C525" s="113"/>
      <c r="D525" s="5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09"/>
      <c r="AC525" s="109"/>
      <c r="AD525" s="109"/>
      <c r="AE525" s="109"/>
      <c r="AF525" s="109"/>
      <c r="AG525" s="109"/>
      <c r="AH525" s="109"/>
      <c r="AI525" s="109"/>
      <c r="AJ525" s="109"/>
      <c r="AK525" s="109"/>
      <c r="AL525" s="109"/>
      <c r="AM525" s="109"/>
      <c r="AN525" s="109"/>
      <c r="AO525" s="109"/>
      <c r="AP525" s="109"/>
      <c r="AQ525" s="109"/>
      <c r="AR525" s="109"/>
      <c r="AS525" s="109"/>
      <c r="AT525" s="109"/>
      <c r="AU525" s="109"/>
      <c r="AV525" s="1"/>
      <c r="AW525" s="1"/>
      <c r="AX525" s="1"/>
      <c r="AY525" s="1"/>
      <c r="AZ525" s="1"/>
    </row>
    <row r="526" spans="1:52" ht="13.5" customHeight="1" x14ac:dyDescent="0.2">
      <c r="A526" s="4"/>
      <c r="B526" s="112"/>
      <c r="C526" s="113"/>
      <c r="D526" s="5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09"/>
      <c r="AC526" s="109"/>
      <c r="AD526" s="109"/>
      <c r="AE526" s="109"/>
      <c r="AF526" s="109"/>
      <c r="AG526" s="109"/>
      <c r="AH526" s="109"/>
      <c r="AI526" s="109"/>
      <c r="AJ526" s="109"/>
      <c r="AK526" s="109"/>
      <c r="AL526" s="109"/>
      <c r="AM526" s="109"/>
      <c r="AN526" s="109"/>
      <c r="AO526" s="109"/>
      <c r="AP526" s="109"/>
      <c r="AQ526" s="109"/>
      <c r="AR526" s="109"/>
      <c r="AS526" s="109"/>
      <c r="AT526" s="109"/>
      <c r="AU526" s="109"/>
      <c r="AV526" s="1"/>
      <c r="AW526" s="1"/>
      <c r="AX526" s="1"/>
      <c r="AY526" s="1"/>
      <c r="AZ526" s="1"/>
    </row>
    <row r="527" spans="1:52" ht="13.5" customHeight="1" x14ac:dyDescent="0.2">
      <c r="A527" s="4"/>
      <c r="B527" s="112"/>
      <c r="C527" s="113"/>
      <c r="D527" s="5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09"/>
      <c r="AC527" s="109"/>
      <c r="AD527" s="109"/>
      <c r="AE527" s="109"/>
      <c r="AF527" s="109"/>
      <c r="AG527" s="109"/>
      <c r="AH527" s="109"/>
      <c r="AI527" s="109"/>
      <c r="AJ527" s="109"/>
      <c r="AK527" s="109"/>
      <c r="AL527" s="109"/>
      <c r="AM527" s="109"/>
      <c r="AN527" s="109"/>
      <c r="AO527" s="109"/>
      <c r="AP527" s="109"/>
      <c r="AQ527" s="109"/>
      <c r="AR527" s="109"/>
      <c r="AS527" s="109"/>
      <c r="AT527" s="109"/>
      <c r="AU527" s="109"/>
      <c r="AV527" s="1"/>
      <c r="AW527" s="1"/>
      <c r="AX527" s="1"/>
      <c r="AY527" s="1"/>
      <c r="AZ527" s="1"/>
    </row>
    <row r="528" spans="1:52" ht="13.5" customHeight="1" x14ac:dyDescent="0.2">
      <c r="A528" s="4"/>
      <c r="B528" s="112"/>
      <c r="C528" s="113"/>
      <c r="D528" s="5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09"/>
      <c r="AC528" s="109"/>
      <c r="AD528" s="109"/>
      <c r="AE528" s="109"/>
      <c r="AF528" s="109"/>
      <c r="AG528" s="109"/>
      <c r="AH528" s="109"/>
      <c r="AI528" s="109"/>
      <c r="AJ528" s="109"/>
      <c r="AK528" s="109"/>
      <c r="AL528" s="109"/>
      <c r="AM528" s="109"/>
      <c r="AN528" s="109"/>
      <c r="AO528" s="109"/>
      <c r="AP528" s="109"/>
      <c r="AQ528" s="109"/>
      <c r="AR528" s="109"/>
      <c r="AS528" s="109"/>
      <c r="AT528" s="109"/>
      <c r="AU528" s="109"/>
      <c r="AV528" s="1"/>
      <c r="AW528" s="1"/>
      <c r="AX528" s="1"/>
      <c r="AY528" s="1"/>
      <c r="AZ528" s="1"/>
    </row>
    <row r="529" spans="1:52" ht="13.5" customHeight="1" x14ac:dyDescent="0.2">
      <c r="A529" s="4"/>
      <c r="B529" s="112"/>
      <c r="C529" s="113"/>
      <c r="D529" s="5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09"/>
      <c r="AC529" s="109"/>
      <c r="AD529" s="109"/>
      <c r="AE529" s="109"/>
      <c r="AF529" s="109"/>
      <c r="AG529" s="109"/>
      <c r="AH529" s="109"/>
      <c r="AI529" s="109"/>
      <c r="AJ529" s="109"/>
      <c r="AK529" s="109"/>
      <c r="AL529" s="109"/>
      <c r="AM529" s="109"/>
      <c r="AN529" s="109"/>
      <c r="AO529" s="109"/>
      <c r="AP529" s="109"/>
      <c r="AQ529" s="109"/>
      <c r="AR529" s="109"/>
      <c r="AS529" s="109"/>
      <c r="AT529" s="109"/>
      <c r="AU529" s="109"/>
      <c r="AV529" s="1"/>
      <c r="AW529" s="1"/>
      <c r="AX529" s="1"/>
      <c r="AY529" s="1"/>
      <c r="AZ529" s="1"/>
    </row>
    <row r="530" spans="1:52" ht="13.5" customHeight="1" x14ac:dyDescent="0.2">
      <c r="A530" s="4"/>
      <c r="B530" s="112"/>
      <c r="C530" s="113"/>
      <c r="D530" s="5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09"/>
      <c r="AC530" s="109"/>
      <c r="AD530" s="109"/>
      <c r="AE530" s="109"/>
      <c r="AF530" s="109"/>
      <c r="AG530" s="109"/>
      <c r="AH530" s="109"/>
      <c r="AI530" s="109"/>
      <c r="AJ530" s="109"/>
      <c r="AK530" s="109"/>
      <c r="AL530" s="109"/>
      <c r="AM530" s="109"/>
      <c r="AN530" s="109"/>
      <c r="AO530" s="109"/>
      <c r="AP530" s="109"/>
      <c r="AQ530" s="109"/>
      <c r="AR530" s="109"/>
      <c r="AS530" s="109"/>
      <c r="AT530" s="109"/>
      <c r="AU530" s="109"/>
      <c r="AV530" s="1"/>
      <c r="AW530" s="1"/>
      <c r="AX530" s="1"/>
      <c r="AY530" s="1"/>
      <c r="AZ530" s="1"/>
    </row>
    <row r="531" spans="1:52" ht="13.5" customHeight="1" x14ac:dyDescent="0.2">
      <c r="A531" s="4"/>
      <c r="B531" s="112"/>
      <c r="C531" s="113"/>
      <c r="D531" s="5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09"/>
      <c r="AC531" s="109"/>
      <c r="AD531" s="109"/>
      <c r="AE531" s="109"/>
      <c r="AF531" s="109"/>
      <c r="AG531" s="109"/>
      <c r="AH531" s="109"/>
      <c r="AI531" s="109"/>
      <c r="AJ531" s="109"/>
      <c r="AK531" s="109"/>
      <c r="AL531" s="109"/>
      <c r="AM531" s="109"/>
      <c r="AN531" s="109"/>
      <c r="AO531" s="109"/>
      <c r="AP531" s="109"/>
      <c r="AQ531" s="109"/>
      <c r="AR531" s="109"/>
      <c r="AS531" s="109"/>
      <c r="AT531" s="109"/>
      <c r="AU531" s="109"/>
      <c r="AV531" s="1"/>
      <c r="AW531" s="1"/>
      <c r="AX531" s="1"/>
      <c r="AY531" s="1"/>
      <c r="AZ531" s="1"/>
    </row>
    <row r="532" spans="1:52" ht="13.5" customHeight="1" x14ac:dyDescent="0.2">
      <c r="A532" s="4"/>
      <c r="B532" s="112"/>
      <c r="C532" s="113"/>
      <c r="D532" s="5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09"/>
      <c r="AC532" s="109"/>
      <c r="AD532" s="109"/>
      <c r="AE532" s="109"/>
      <c r="AF532" s="109"/>
      <c r="AG532" s="109"/>
      <c r="AH532" s="109"/>
      <c r="AI532" s="109"/>
      <c r="AJ532" s="109"/>
      <c r="AK532" s="109"/>
      <c r="AL532" s="109"/>
      <c r="AM532" s="109"/>
      <c r="AN532" s="109"/>
      <c r="AO532" s="109"/>
      <c r="AP532" s="109"/>
      <c r="AQ532" s="109"/>
      <c r="AR532" s="109"/>
      <c r="AS532" s="109"/>
      <c r="AT532" s="109"/>
      <c r="AU532" s="109"/>
      <c r="AV532" s="1"/>
      <c r="AW532" s="1"/>
      <c r="AX532" s="1"/>
      <c r="AY532" s="1"/>
      <c r="AZ532" s="1"/>
    </row>
    <row r="533" spans="1:52" ht="13.5" customHeight="1" x14ac:dyDescent="0.2">
      <c r="A533" s="4"/>
      <c r="B533" s="112"/>
      <c r="C533" s="113"/>
      <c r="D533" s="5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09"/>
      <c r="AC533" s="109"/>
      <c r="AD533" s="109"/>
      <c r="AE533" s="109"/>
      <c r="AF533" s="109"/>
      <c r="AG533" s="109"/>
      <c r="AH533" s="109"/>
      <c r="AI533" s="109"/>
      <c r="AJ533" s="109"/>
      <c r="AK533" s="109"/>
      <c r="AL533" s="109"/>
      <c r="AM533" s="109"/>
      <c r="AN533" s="109"/>
      <c r="AO533" s="109"/>
      <c r="AP533" s="109"/>
      <c r="AQ533" s="109"/>
      <c r="AR533" s="109"/>
      <c r="AS533" s="109"/>
      <c r="AT533" s="109"/>
      <c r="AU533" s="109"/>
      <c r="AV533" s="1"/>
      <c r="AW533" s="1"/>
      <c r="AX533" s="1"/>
      <c r="AY533" s="1"/>
      <c r="AZ533" s="1"/>
    </row>
    <row r="534" spans="1:52" ht="13.5" customHeight="1" x14ac:dyDescent="0.2">
      <c r="A534" s="4"/>
      <c r="B534" s="112"/>
      <c r="C534" s="113"/>
      <c r="D534" s="5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09"/>
      <c r="AC534" s="109"/>
      <c r="AD534" s="109"/>
      <c r="AE534" s="109"/>
      <c r="AF534" s="109"/>
      <c r="AG534" s="109"/>
      <c r="AH534" s="109"/>
      <c r="AI534" s="109"/>
      <c r="AJ534" s="109"/>
      <c r="AK534" s="109"/>
      <c r="AL534" s="109"/>
      <c r="AM534" s="109"/>
      <c r="AN534" s="109"/>
      <c r="AO534" s="109"/>
      <c r="AP534" s="109"/>
      <c r="AQ534" s="109"/>
      <c r="AR534" s="109"/>
      <c r="AS534" s="109"/>
      <c r="AT534" s="109"/>
      <c r="AU534" s="109"/>
      <c r="AV534" s="1"/>
      <c r="AW534" s="1"/>
      <c r="AX534" s="1"/>
      <c r="AY534" s="1"/>
      <c r="AZ534" s="1"/>
    </row>
    <row r="535" spans="1:52" ht="13.5" customHeight="1" x14ac:dyDescent="0.2">
      <c r="A535" s="4"/>
      <c r="B535" s="112"/>
      <c r="C535" s="113"/>
      <c r="D535" s="5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09"/>
      <c r="AC535" s="109"/>
      <c r="AD535" s="109"/>
      <c r="AE535" s="109"/>
      <c r="AF535" s="109"/>
      <c r="AG535" s="109"/>
      <c r="AH535" s="109"/>
      <c r="AI535" s="109"/>
      <c r="AJ535" s="109"/>
      <c r="AK535" s="109"/>
      <c r="AL535" s="109"/>
      <c r="AM535" s="109"/>
      <c r="AN535" s="109"/>
      <c r="AO535" s="109"/>
      <c r="AP535" s="109"/>
      <c r="AQ535" s="109"/>
      <c r="AR535" s="109"/>
      <c r="AS535" s="109"/>
      <c r="AT535" s="109"/>
      <c r="AU535" s="109"/>
      <c r="AV535" s="1"/>
      <c r="AW535" s="1"/>
      <c r="AX535" s="1"/>
      <c r="AY535" s="1"/>
      <c r="AZ535" s="1"/>
    </row>
    <row r="536" spans="1:52" ht="13.5" customHeight="1" x14ac:dyDescent="0.2">
      <c r="A536" s="4"/>
      <c r="B536" s="112"/>
      <c r="C536" s="113"/>
      <c r="D536" s="5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09"/>
      <c r="AC536" s="109"/>
      <c r="AD536" s="109"/>
      <c r="AE536" s="109"/>
      <c r="AF536" s="109"/>
      <c r="AG536" s="109"/>
      <c r="AH536" s="109"/>
      <c r="AI536" s="109"/>
      <c r="AJ536" s="109"/>
      <c r="AK536" s="109"/>
      <c r="AL536" s="109"/>
      <c r="AM536" s="109"/>
      <c r="AN536" s="109"/>
      <c r="AO536" s="109"/>
      <c r="AP536" s="109"/>
      <c r="AQ536" s="109"/>
      <c r="AR536" s="109"/>
      <c r="AS536" s="109"/>
      <c r="AT536" s="109"/>
      <c r="AU536" s="109"/>
      <c r="AV536" s="1"/>
      <c r="AW536" s="1"/>
      <c r="AX536" s="1"/>
      <c r="AY536" s="1"/>
      <c r="AZ536" s="1"/>
    </row>
    <row r="537" spans="1:52" ht="13.5" customHeight="1" x14ac:dyDescent="0.2">
      <c r="A537" s="4"/>
      <c r="B537" s="112"/>
      <c r="C537" s="113"/>
      <c r="D537" s="5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09"/>
      <c r="AC537" s="109"/>
      <c r="AD537" s="109"/>
      <c r="AE537" s="109"/>
      <c r="AF537" s="109"/>
      <c r="AG537" s="109"/>
      <c r="AH537" s="109"/>
      <c r="AI537" s="109"/>
      <c r="AJ537" s="109"/>
      <c r="AK537" s="109"/>
      <c r="AL537" s="109"/>
      <c r="AM537" s="109"/>
      <c r="AN537" s="109"/>
      <c r="AO537" s="109"/>
      <c r="AP537" s="109"/>
      <c r="AQ537" s="109"/>
      <c r="AR537" s="109"/>
      <c r="AS537" s="109"/>
      <c r="AT537" s="109"/>
      <c r="AU537" s="109"/>
      <c r="AV537" s="1"/>
      <c r="AW537" s="1"/>
      <c r="AX537" s="1"/>
      <c r="AY537" s="1"/>
      <c r="AZ537" s="1"/>
    </row>
    <row r="538" spans="1:52" ht="13.5" customHeight="1" x14ac:dyDescent="0.2">
      <c r="A538" s="4"/>
      <c r="B538" s="112"/>
      <c r="C538" s="113"/>
      <c r="D538" s="5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09"/>
      <c r="AC538" s="109"/>
      <c r="AD538" s="109"/>
      <c r="AE538" s="109"/>
      <c r="AF538" s="109"/>
      <c r="AG538" s="109"/>
      <c r="AH538" s="109"/>
      <c r="AI538" s="109"/>
      <c r="AJ538" s="109"/>
      <c r="AK538" s="109"/>
      <c r="AL538" s="109"/>
      <c r="AM538" s="109"/>
      <c r="AN538" s="109"/>
      <c r="AO538" s="109"/>
      <c r="AP538" s="109"/>
      <c r="AQ538" s="109"/>
      <c r="AR538" s="109"/>
      <c r="AS538" s="109"/>
      <c r="AT538" s="109"/>
      <c r="AU538" s="109"/>
      <c r="AV538" s="1"/>
      <c r="AW538" s="1"/>
      <c r="AX538" s="1"/>
      <c r="AY538" s="1"/>
      <c r="AZ538" s="1"/>
    </row>
    <row r="539" spans="1:52" ht="13.5" customHeight="1" x14ac:dyDescent="0.2">
      <c r="A539" s="4"/>
      <c r="B539" s="112"/>
      <c r="C539" s="113"/>
      <c r="D539" s="5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09"/>
      <c r="AC539" s="109"/>
      <c r="AD539" s="109"/>
      <c r="AE539" s="109"/>
      <c r="AF539" s="109"/>
      <c r="AG539" s="109"/>
      <c r="AH539" s="109"/>
      <c r="AI539" s="109"/>
      <c r="AJ539" s="109"/>
      <c r="AK539" s="109"/>
      <c r="AL539" s="109"/>
      <c r="AM539" s="109"/>
      <c r="AN539" s="109"/>
      <c r="AO539" s="109"/>
      <c r="AP539" s="109"/>
      <c r="AQ539" s="109"/>
      <c r="AR539" s="109"/>
      <c r="AS539" s="109"/>
      <c r="AT539" s="109"/>
      <c r="AU539" s="109"/>
      <c r="AV539" s="1"/>
      <c r="AW539" s="1"/>
      <c r="AX539" s="1"/>
      <c r="AY539" s="1"/>
      <c r="AZ539" s="1"/>
    </row>
    <row r="540" spans="1:52" ht="13.5" customHeight="1" x14ac:dyDescent="0.2">
      <c r="A540" s="4"/>
      <c r="B540" s="112"/>
      <c r="C540" s="113"/>
      <c r="D540" s="5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09"/>
      <c r="AC540" s="109"/>
      <c r="AD540" s="109"/>
      <c r="AE540" s="109"/>
      <c r="AF540" s="109"/>
      <c r="AG540" s="109"/>
      <c r="AH540" s="109"/>
      <c r="AI540" s="109"/>
      <c r="AJ540" s="109"/>
      <c r="AK540" s="109"/>
      <c r="AL540" s="109"/>
      <c r="AM540" s="109"/>
      <c r="AN540" s="109"/>
      <c r="AO540" s="109"/>
      <c r="AP540" s="109"/>
      <c r="AQ540" s="109"/>
      <c r="AR540" s="109"/>
      <c r="AS540" s="109"/>
      <c r="AT540" s="109"/>
      <c r="AU540" s="109"/>
      <c r="AV540" s="1"/>
      <c r="AW540" s="1"/>
      <c r="AX540" s="1"/>
      <c r="AY540" s="1"/>
      <c r="AZ540" s="1"/>
    </row>
    <row r="541" spans="1:52" ht="13.5" customHeight="1" x14ac:dyDescent="0.2">
      <c r="A541" s="4"/>
      <c r="B541" s="112"/>
      <c r="C541" s="113"/>
      <c r="D541" s="5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09"/>
      <c r="AR541" s="109"/>
      <c r="AS541" s="109"/>
      <c r="AT541" s="109"/>
      <c r="AU541" s="109"/>
      <c r="AV541" s="1"/>
      <c r="AW541" s="1"/>
      <c r="AX541" s="1"/>
      <c r="AY541" s="1"/>
      <c r="AZ541" s="1"/>
    </row>
    <row r="542" spans="1:52" ht="13.5" customHeight="1" x14ac:dyDescent="0.2">
      <c r="A542" s="4"/>
      <c r="B542" s="112"/>
      <c r="C542" s="113"/>
      <c r="D542" s="5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09"/>
      <c r="AR542" s="109"/>
      <c r="AS542" s="109"/>
      <c r="AT542" s="109"/>
      <c r="AU542" s="109"/>
      <c r="AV542" s="1"/>
      <c r="AW542" s="1"/>
      <c r="AX542" s="1"/>
      <c r="AY542" s="1"/>
      <c r="AZ542" s="1"/>
    </row>
    <row r="543" spans="1:52" ht="13.5" customHeight="1" x14ac:dyDescent="0.2">
      <c r="A543" s="4"/>
      <c r="B543" s="112"/>
      <c r="C543" s="113"/>
      <c r="D543" s="5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  <c r="AV543" s="1"/>
      <c r="AW543" s="1"/>
      <c r="AX543" s="1"/>
      <c r="AY543" s="1"/>
      <c r="AZ543" s="1"/>
    </row>
    <row r="544" spans="1:52" ht="13.5" customHeight="1" x14ac:dyDescent="0.2">
      <c r="A544" s="4"/>
      <c r="B544" s="112"/>
      <c r="C544" s="113"/>
      <c r="D544" s="5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09"/>
      <c r="AL544" s="109"/>
      <c r="AM544" s="109"/>
      <c r="AN544" s="109"/>
      <c r="AO544" s="109"/>
      <c r="AP544" s="109"/>
      <c r="AQ544" s="109"/>
      <c r="AR544" s="109"/>
      <c r="AS544" s="109"/>
      <c r="AT544" s="109"/>
      <c r="AU544" s="109"/>
      <c r="AV544" s="1"/>
      <c r="AW544" s="1"/>
      <c r="AX544" s="1"/>
      <c r="AY544" s="1"/>
      <c r="AZ544" s="1"/>
    </row>
    <row r="545" spans="1:52" ht="13.5" customHeight="1" x14ac:dyDescent="0.2">
      <c r="A545" s="4"/>
      <c r="B545" s="112"/>
      <c r="C545" s="113"/>
      <c r="D545" s="5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09"/>
      <c r="AC545" s="109"/>
      <c r="AD545" s="109"/>
      <c r="AE545" s="109"/>
      <c r="AF545" s="109"/>
      <c r="AG545" s="109"/>
      <c r="AH545" s="109"/>
      <c r="AI545" s="109"/>
      <c r="AJ545" s="109"/>
      <c r="AK545" s="109"/>
      <c r="AL545" s="109"/>
      <c r="AM545" s="109"/>
      <c r="AN545" s="109"/>
      <c r="AO545" s="109"/>
      <c r="AP545" s="109"/>
      <c r="AQ545" s="109"/>
      <c r="AR545" s="109"/>
      <c r="AS545" s="109"/>
      <c r="AT545" s="109"/>
      <c r="AU545" s="109"/>
      <c r="AV545" s="1"/>
      <c r="AW545" s="1"/>
      <c r="AX545" s="1"/>
      <c r="AY545" s="1"/>
      <c r="AZ545" s="1"/>
    </row>
    <row r="546" spans="1:52" ht="13.5" customHeight="1" x14ac:dyDescent="0.2">
      <c r="A546" s="4"/>
      <c r="B546" s="112"/>
      <c r="C546" s="113"/>
      <c r="D546" s="5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09"/>
      <c r="AL546" s="109"/>
      <c r="AM546" s="109"/>
      <c r="AN546" s="109"/>
      <c r="AO546" s="109"/>
      <c r="AP546" s="109"/>
      <c r="AQ546" s="109"/>
      <c r="AR546" s="109"/>
      <c r="AS546" s="109"/>
      <c r="AT546" s="109"/>
      <c r="AU546" s="109"/>
      <c r="AV546" s="1"/>
      <c r="AW546" s="1"/>
      <c r="AX546" s="1"/>
      <c r="AY546" s="1"/>
      <c r="AZ546" s="1"/>
    </row>
    <row r="547" spans="1:52" ht="13.5" customHeight="1" x14ac:dyDescent="0.2">
      <c r="A547" s="4"/>
      <c r="B547" s="112"/>
      <c r="C547" s="113"/>
      <c r="D547" s="5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09"/>
      <c r="AC547" s="109"/>
      <c r="AD547" s="109"/>
      <c r="AE547" s="109"/>
      <c r="AF547" s="109"/>
      <c r="AG547" s="109"/>
      <c r="AH547" s="109"/>
      <c r="AI547" s="109"/>
      <c r="AJ547" s="109"/>
      <c r="AK547" s="109"/>
      <c r="AL547" s="109"/>
      <c r="AM547" s="109"/>
      <c r="AN547" s="109"/>
      <c r="AO547" s="109"/>
      <c r="AP547" s="109"/>
      <c r="AQ547" s="109"/>
      <c r="AR547" s="109"/>
      <c r="AS547" s="109"/>
      <c r="AT547" s="109"/>
      <c r="AU547" s="109"/>
      <c r="AV547" s="1"/>
      <c r="AW547" s="1"/>
      <c r="AX547" s="1"/>
      <c r="AY547" s="1"/>
      <c r="AZ547" s="1"/>
    </row>
    <row r="548" spans="1:52" ht="13.5" customHeight="1" x14ac:dyDescent="0.2">
      <c r="A548" s="4"/>
      <c r="B548" s="112"/>
      <c r="C548" s="113"/>
      <c r="D548" s="5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09"/>
      <c r="AC548" s="109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09"/>
      <c r="AS548" s="109"/>
      <c r="AT548" s="109"/>
      <c r="AU548" s="109"/>
      <c r="AV548" s="1"/>
      <c r="AW548" s="1"/>
      <c r="AX548" s="1"/>
      <c r="AY548" s="1"/>
      <c r="AZ548" s="1"/>
    </row>
    <row r="549" spans="1:52" ht="13.5" customHeight="1" x14ac:dyDescent="0.2">
      <c r="A549" s="4"/>
      <c r="B549" s="112"/>
      <c r="C549" s="113"/>
      <c r="D549" s="5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09"/>
      <c r="AC549" s="109"/>
      <c r="AD549" s="109"/>
      <c r="AE549" s="109"/>
      <c r="AF549" s="109"/>
      <c r="AG549" s="109"/>
      <c r="AH549" s="109"/>
      <c r="AI549" s="109"/>
      <c r="AJ549" s="109"/>
      <c r="AK549" s="109"/>
      <c r="AL549" s="109"/>
      <c r="AM549" s="109"/>
      <c r="AN549" s="109"/>
      <c r="AO549" s="109"/>
      <c r="AP549" s="109"/>
      <c r="AQ549" s="109"/>
      <c r="AR549" s="109"/>
      <c r="AS549" s="109"/>
      <c r="AT549" s="109"/>
      <c r="AU549" s="109"/>
      <c r="AV549" s="1"/>
      <c r="AW549" s="1"/>
      <c r="AX549" s="1"/>
      <c r="AY549" s="1"/>
      <c r="AZ549" s="1"/>
    </row>
    <row r="550" spans="1:52" ht="13.5" customHeight="1" x14ac:dyDescent="0.2">
      <c r="A550" s="4"/>
      <c r="B550" s="112"/>
      <c r="C550" s="113"/>
      <c r="D550" s="5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09"/>
      <c r="AC550" s="109"/>
      <c r="AD550" s="109"/>
      <c r="AE550" s="109"/>
      <c r="AF550" s="109"/>
      <c r="AG550" s="109"/>
      <c r="AH550" s="109"/>
      <c r="AI550" s="109"/>
      <c r="AJ550" s="109"/>
      <c r="AK550" s="109"/>
      <c r="AL550" s="109"/>
      <c r="AM550" s="109"/>
      <c r="AN550" s="109"/>
      <c r="AO550" s="109"/>
      <c r="AP550" s="109"/>
      <c r="AQ550" s="109"/>
      <c r="AR550" s="109"/>
      <c r="AS550" s="109"/>
      <c r="AT550" s="109"/>
      <c r="AU550" s="109"/>
      <c r="AV550" s="1"/>
      <c r="AW550" s="1"/>
      <c r="AX550" s="1"/>
      <c r="AY550" s="1"/>
      <c r="AZ550" s="1"/>
    </row>
    <row r="551" spans="1:52" ht="13.5" customHeight="1" x14ac:dyDescent="0.2">
      <c r="A551" s="4"/>
      <c r="B551" s="112"/>
      <c r="C551" s="113"/>
      <c r="D551" s="5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09"/>
      <c r="AC551" s="109"/>
      <c r="AD551" s="109"/>
      <c r="AE551" s="109"/>
      <c r="AF551" s="109"/>
      <c r="AG551" s="109"/>
      <c r="AH551" s="109"/>
      <c r="AI551" s="109"/>
      <c r="AJ551" s="109"/>
      <c r="AK551" s="109"/>
      <c r="AL551" s="109"/>
      <c r="AM551" s="109"/>
      <c r="AN551" s="109"/>
      <c r="AO551" s="109"/>
      <c r="AP551" s="109"/>
      <c r="AQ551" s="109"/>
      <c r="AR551" s="109"/>
      <c r="AS551" s="109"/>
      <c r="AT551" s="109"/>
      <c r="AU551" s="109"/>
      <c r="AV551" s="1"/>
      <c r="AW551" s="1"/>
      <c r="AX551" s="1"/>
      <c r="AY551" s="1"/>
      <c r="AZ551" s="1"/>
    </row>
    <row r="552" spans="1:52" ht="13.5" customHeight="1" x14ac:dyDescent="0.2">
      <c r="A552" s="4"/>
      <c r="B552" s="112"/>
      <c r="C552" s="113"/>
      <c r="D552" s="5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09"/>
      <c r="AC552" s="109"/>
      <c r="AD552" s="109"/>
      <c r="AE552" s="109"/>
      <c r="AF552" s="109"/>
      <c r="AG552" s="109"/>
      <c r="AH552" s="109"/>
      <c r="AI552" s="109"/>
      <c r="AJ552" s="109"/>
      <c r="AK552" s="109"/>
      <c r="AL552" s="109"/>
      <c r="AM552" s="109"/>
      <c r="AN552" s="109"/>
      <c r="AO552" s="109"/>
      <c r="AP552" s="109"/>
      <c r="AQ552" s="109"/>
      <c r="AR552" s="109"/>
      <c r="AS552" s="109"/>
      <c r="AT552" s="109"/>
      <c r="AU552" s="109"/>
      <c r="AV552" s="1"/>
      <c r="AW552" s="1"/>
      <c r="AX552" s="1"/>
      <c r="AY552" s="1"/>
      <c r="AZ552" s="1"/>
    </row>
    <row r="553" spans="1:52" ht="13.5" customHeight="1" x14ac:dyDescent="0.2">
      <c r="A553" s="4"/>
      <c r="B553" s="112"/>
      <c r="C553" s="113"/>
      <c r="D553" s="5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09"/>
      <c r="AC553" s="109"/>
      <c r="AD553" s="109"/>
      <c r="AE553" s="109"/>
      <c r="AF553" s="109"/>
      <c r="AG553" s="109"/>
      <c r="AH553" s="109"/>
      <c r="AI553" s="109"/>
      <c r="AJ553" s="109"/>
      <c r="AK553" s="109"/>
      <c r="AL553" s="109"/>
      <c r="AM553" s="109"/>
      <c r="AN553" s="109"/>
      <c r="AO553" s="109"/>
      <c r="AP553" s="109"/>
      <c r="AQ553" s="109"/>
      <c r="AR553" s="109"/>
      <c r="AS553" s="109"/>
      <c r="AT553" s="109"/>
      <c r="AU553" s="109"/>
      <c r="AV553" s="1"/>
      <c r="AW553" s="1"/>
      <c r="AX553" s="1"/>
      <c r="AY553" s="1"/>
      <c r="AZ553" s="1"/>
    </row>
    <row r="554" spans="1:52" ht="13.5" customHeight="1" x14ac:dyDescent="0.2">
      <c r="A554" s="4"/>
      <c r="B554" s="112"/>
      <c r="C554" s="113"/>
      <c r="D554" s="5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09"/>
      <c r="AC554" s="109"/>
      <c r="AD554" s="109"/>
      <c r="AE554" s="109"/>
      <c r="AF554" s="109"/>
      <c r="AG554" s="109"/>
      <c r="AH554" s="109"/>
      <c r="AI554" s="109"/>
      <c r="AJ554" s="109"/>
      <c r="AK554" s="109"/>
      <c r="AL554" s="109"/>
      <c r="AM554" s="109"/>
      <c r="AN554" s="109"/>
      <c r="AO554" s="109"/>
      <c r="AP554" s="109"/>
      <c r="AQ554" s="109"/>
      <c r="AR554" s="109"/>
      <c r="AS554" s="109"/>
      <c r="AT554" s="109"/>
      <c r="AU554" s="109"/>
      <c r="AV554" s="1"/>
      <c r="AW554" s="1"/>
      <c r="AX554" s="1"/>
      <c r="AY554" s="1"/>
      <c r="AZ554" s="1"/>
    </row>
    <row r="555" spans="1:52" ht="13.5" customHeight="1" x14ac:dyDescent="0.2">
      <c r="A555" s="4"/>
      <c r="B555" s="112"/>
      <c r="C555" s="113"/>
      <c r="D555" s="5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09"/>
      <c r="AC555" s="109"/>
      <c r="AD555" s="109"/>
      <c r="AE555" s="109"/>
      <c r="AF555" s="109"/>
      <c r="AG555" s="109"/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09"/>
      <c r="AV555" s="1"/>
      <c r="AW555" s="1"/>
      <c r="AX555" s="1"/>
      <c r="AY555" s="1"/>
      <c r="AZ555" s="1"/>
    </row>
    <row r="556" spans="1:52" ht="13.5" customHeight="1" x14ac:dyDescent="0.2">
      <c r="A556" s="4"/>
      <c r="B556" s="112"/>
      <c r="C556" s="113"/>
      <c r="D556" s="5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09"/>
      <c r="AC556" s="109"/>
      <c r="AD556" s="109"/>
      <c r="AE556" s="109"/>
      <c r="AF556" s="109"/>
      <c r="AG556" s="109"/>
      <c r="AH556" s="109"/>
      <c r="AI556" s="109"/>
      <c r="AJ556" s="109"/>
      <c r="AK556" s="109"/>
      <c r="AL556" s="109"/>
      <c r="AM556" s="109"/>
      <c r="AN556" s="109"/>
      <c r="AO556" s="109"/>
      <c r="AP556" s="109"/>
      <c r="AQ556" s="109"/>
      <c r="AR556" s="109"/>
      <c r="AS556" s="109"/>
      <c r="AT556" s="109"/>
      <c r="AU556" s="109"/>
      <c r="AV556" s="1"/>
      <c r="AW556" s="1"/>
      <c r="AX556" s="1"/>
      <c r="AY556" s="1"/>
      <c r="AZ556" s="1"/>
    </row>
    <row r="557" spans="1:52" ht="13.5" customHeight="1" x14ac:dyDescent="0.2">
      <c r="A557" s="4"/>
      <c r="B557" s="112"/>
      <c r="C557" s="113"/>
      <c r="D557" s="5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09"/>
      <c r="AC557" s="109"/>
      <c r="AD557" s="109"/>
      <c r="AE557" s="109"/>
      <c r="AF557" s="109"/>
      <c r="AG557" s="109"/>
      <c r="AH557" s="109"/>
      <c r="AI557" s="109"/>
      <c r="AJ557" s="109"/>
      <c r="AK557" s="109"/>
      <c r="AL557" s="109"/>
      <c r="AM557" s="109"/>
      <c r="AN557" s="109"/>
      <c r="AO557" s="109"/>
      <c r="AP557" s="109"/>
      <c r="AQ557" s="109"/>
      <c r="AR557" s="109"/>
      <c r="AS557" s="109"/>
      <c r="AT557" s="109"/>
      <c r="AU557" s="109"/>
      <c r="AV557" s="1"/>
      <c r="AW557" s="1"/>
      <c r="AX557" s="1"/>
      <c r="AY557" s="1"/>
      <c r="AZ557" s="1"/>
    </row>
    <row r="558" spans="1:52" ht="13.5" customHeight="1" x14ac:dyDescent="0.2">
      <c r="A558" s="4"/>
      <c r="B558" s="112"/>
      <c r="C558" s="113"/>
      <c r="D558" s="5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09"/>
      <c r="AC558" s="109"/>
      <c r="AD558" s="109"/>
      <c r="AE558" s="109"/>
      <c r="AF558" s="109"/>
      <c r="AG558" s="109"/>
      <c r="AH558" s="109"/>
      <c r="AI558" s="109"/>
      <c r="AJ558" s="109"/>
      <c r="AK558" s="109"/>
      <c r="AL558" s="109"/>
      <c r="AM558" s="109"/>
      <c r="AN558" s="109"/>
      <c r="AO558" s="109"/>
      <c r="AP558" s="109"/>
      <c r="AQ558" s="109"/>
      <c r="AR558" s="109"/>
      <c r="AS558" s="109"/>
      <c r="AT558" s="109"/>
      <c r="AU558" s="109"/>
      <c r="AV558" s="1"/>
      <c r="AW558" s="1"/>
      <c r="AX558" s="1"/>
      <c r="AY558" s="1"/>
      <c r="AZ558" s="1"/>
    </row>
    <row r="559" spans="1:52" ht="13.5" customHeight="1" x14ac:dyDescent="0.2">
      <c r="A559" s="4"/>
      <c r="B559" s="112"/>
      <c r="C559" s="113"/>
      <c r="D559" s="5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09"/>
      <c r="AC559" s="109"/>
      <c r="AD559" s="109"/>
      <c r="AE559" s="109"/>
      <c r="AF559" s="109"/>
      <c r="AG559" s="109"/>
      <c r="AH559" s="109"/>
      <c r="AI559" s="109"/>
      <c r="AJ559" s="109"/>
      <c r="AK559" s="109"/>
      <c r="AL559" s="109"/>
      <c r="AM559" s="109"/>
      <c r="AN559" s="109"/>
      <c r="AO559" s="109"/>
      <c r="AP559" s="109"/>
      <c r="AQ559" s="109"/>
      <c r="AR559" s="109"/>
      <c r="AS559" s="109"/>
      <c r="AT559" s="109"/>
      <c r="AU559" s="109"/>
      <c r="AV559" s="1"/>
      <c r="AW559" s="1"/>
      <c r="AX559" s="1"/>
      <c r="AY559" s="1"/>
      <c r="AZ559" s="1"/>
    </row>
    <row r="560" spans="1:52" ht="13.5" customHeight="1" x14ac:dyDescent="0.2">
      <c r="A560" s="4"/>
      <c r="B560" s="112"/>
      <c r="C560" s="113"/>
      <c r="D560" s="5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09"/>
      <c r="AC560" s="109"/>
      <c r="AD560" s="109"/>
      <c r="AE560" s="109"/>
      <c r="AF560" s="109"/>
      <c r="AG560" s="109"/>
      <c r="AH560" s="109"/>
      <c r="AI560" s="109"/>
      <c r="AJ560" s="109"/>
      <c r="AK560" s="109"/>
      <c r="AL560" s="109"/>
      <c r="AM560" s="109"/>
      <c r="AN560" s="109"/>
      <c r="AO560" s="109"/>
      <c r="AP560" s="109"/>
      <c r="AQ560" s="109"/>
      <c r="AR560" s="109"/>
      <c r="AS560" s="109"/>
      <c r="AT560" s="109"/>
      <c r="AU560" s="109"/>
      <c r="AV560" s="1"/>
      <c r="AW560" s="1"/>
      <c r="AX560" s="1"/>
      <c r="AY560" s="1"/>
      <c r="AZ560" s="1"/>
    </row>
    <row r="561" spans="1:52" ht="13.5" customHeight="1" x14ac:dyDescent="0.2">
      <c r="A561" s="4"/>
      <c r="B561" s="112"/>
      <c r="C561" s="113"/>
      <c r="D561" s="5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09"/>
      <c r="AC561" s="109"/>
      <c r="AD561" s="109"/>
      <c r="AE561" s="109"/>
      <c r="AF561" s="109"/>
      <c r="AG561" s="109"/>
      <c r="AH561" s="109"/>
      <c r="AI561" s="109"/>
      <c r="AJ561" s="109"/>
      <c r="AK561" s="109"/>
      <c r="AL561" s="109"/>
      <c r="AM561" s="109"/>
      <c r="AN561" s="109"/>
      <c r="AO561" s="109"/>
      <c r="AP561" s="109"/>
      <c r="AQ561" s="109"/>
      <c r="AR561" s="109"/>
      <c r="AS561" s="109"/>
      <c r="AT561" s="109"/>
      <c r="AU561" s="109"/>
      <c r="AV561" s="1"/>
      <c r="AW561" s="1"/>
      <c r="AX561" s="1"/>
      <c r="AY561" s="1"/>
      <c r="AZ561" s="1"/>
    </row>
    <row r="562" spans="1:52" ht="13.5" customHeight="1" x14ac:dyDescent="0.2">
      <c r="A562" s="4"/>
      <c r="B562" s="112"/>
      <c r="C562" s="113"/>
      <c r="D562" s="5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09"/>
      <c r="AC562" s="109"/>
      <c r="AD562" s="109"/>
      <c r="AE562" s="109"/>
      <c r="AF562" s="109"/>
      <c r="AG562" s="109"/>
      <c r="AH562" s="109"/>
      <c r="AI562" s="109"/>
      <c r="AJ562" s="109"/>
      <c r="AK562" s="109"/>
      <c r="AL562" s="109"/>
      <c r="AM562" s="109"/>
      <c r="AN562" s="109"/>
      <c r="AO562" s="109"/>
      <c r="AP562" s="109"/>
      <c r="AQ562" s="109"/>
      <c r="AR562" s="109"/>
      <c r="AS562" s="109"/>
      <c r="AT562" s="109"/>
      <c r="AU562" s="109"/>
      <c r="AV562" s="1"/>
      <c r="AW562" s="1"/>
      <c r="AX562" s="1"/>
      <c r="AY562" s="1"/>
      <c r="AZ562" s="1"/>
    </row>
    <row r="563" spans="1:52" ht="13.5" customHeight="1" x14ac:dyDescent="0.2">
      <c r="A563" s="4"/>
      <c r="B563" s="112"/>
      <c r="C563" s="113"/>
      <c r="D563" s="5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09"/>
      <c r="AC563" s="109"/>
      <c r="AD563" s="109"/>
      <c r="AE563" s="109"/>
      <c r="AF563" s="109"/>
      <c r="AG563" s="109"/>
      <c r="AH563" s="109"/>
      <c r="AI563" s="109"/>
      <c r="AJ563" s="109"/>
      <c r="AK563" s="109"/>
      <c r="AL563" s="109"/>
      <c r="AM563" s="109"/>
      <c r="AN563" s="109"/>
      <c r="AO563" s="109"/>
      <c r="AP563" s="109"/>
      <c r="AQ563" s="109"/>
      <c r="AR563" s="109"/>
      <c r="AS563" s="109"/>
      <c r="AT563" s="109"/>
      <c r="AU563" s="109"/>
      <c r="AV563" s="1"/>
      <c r="AW563" s="1"/>
      <c r="AX563" s="1"/>
      <c r="AY563" s="1"/>
      <c r="AZ563" s="1"/>
    </row>
    <row r="564" spans="1:52" ht="13.5" customHeight="1" x14ac:dyDescent="0.2">
      <c r="A564" s="4"/>
      <c r="B564" s="112"/>
      <c r="C564" s="113"/>
      <c r="D564" s="5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09"/>
      <c r="AC564" s="109"/>
      <c r="AD564" s="109"/>
      <c r="AE564" s="109"/>
      <c r="AF564" s="109"/>
      <c r="AG564" s="109"/>
      <c r="AH564" s="109"/>
      <c r="AI564" s="109"/>
      <c r="AJ564" s="109"/>
      <c r="AK564" s="109"/>
      <c r="AL564" s="109"/>
      <c r="AM564" s="109"/>
      <c r="AN564" s="109"/>
      <c r="AO564" s="109"/>
      <c r="AP564" s="109"/>
      <c r="AQ564" s="109"/>
      <c r="AR564" s="109"/>
      <c r="AS564" s="109"/>
      <c r="AT564" s="109"/>
      <c r="AU564" s="109"/>
      <c r="AV564" s="1"/>
      <c r="AW564" s="1"/>
      <c r="AX564" s="1"/>
      <c r="AY564" s="1"/>
      <c r="AZ564" s="1"/>
    </row>
    <row r="565" spans="1:52" ht="13.5" customHeight="1" x14ac:dyDescent="0.2">
      <c r="A565" s="4"/>
      <c r="B565" s="112"/>
      <c r="C565" s="113"/>
      <c r="D565" s="5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09"/>
      <c r="AC565" s="109"/>
      <c r="AD565" s="109"/>
      <c r="AE565" s="109"/>
      <c r="AF565" s="109"/>
      <c r="AG565" s="109"/>
      <c r="AH565" s="109"/>
      <c r="AI565" s="109"/>
      <c r="AJ565" s="109"/>
      <c r="AK565" s="109"/>
      <c r="AL565" s="109"/>
      <c r="AM565" s="109"/>
      <c r="AN565" s="109"/>
      <c r="AO565" s="109"/>
      <c r="AP565" s="109"/>
      <c r="AQ565" s="109"/>
      <c r="AR565" s="109"/>
      <c r="AS565" s="109"/>
      <c r="AT565" s="109"/>
      <c r="AU565" s="109"/>
      <c r="AV565" s="1"/>
      <c r="AW565" s="1"/>
      <c r="AX565" s="1"/>
      <c r="AY565" s="1"/>
      <c r="AZ565" s="1"/>
    </row>
    <row r="566" spans="1:52" ht="13.5" customHeight="1" x14ac:dyDescent="0.2">
      <c r="A566" s="4"/>
      <c r="B566" s="112"/>
      <c r="C566" s="113"/>
      <c r="D566" s="5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09"/>
      <c r="AC566" s="109"/>
      <c r="AD566" s="109"/>
      <c r="AE566" s="109"/>
      <c r="AF566" s="109"/>
      <c r="AG566" s="109"/>
      <c r="AH566" s="109"/>
      <c r="AI566" s="109"/>
      <c r="AJ566" s="109"/>
      <c r="AK566" s="109"/>
      <c r="AL566" s="109"/>
      <c r="AM566" s="109"/>
      <c r="AN566" s="109"/>
      <c r="AO566" s="109"/>
      <c r="AP566" s="109"/>
      <c r="AQ566" s="109"/>
      <c r="AR566" s="109"/>
      <c r="AS566" s="109"/>
      <c r="AT566" s="109"/>
      <c r="AU566" s="109"/>
      <c r="AV566" s="1"/>
      <c r="AW566" s="1"/>
      <c r="AX566" s="1"/>
      <c r="AY566" s="1"/>
      <c r="AZ566" s="1"/>
    </row>
    <row r="567" spans="1:52" ht="13.5" customHeight="1" x14ac:dyDescent="0.2">
      <c r="A567" s="4"/>
      <c r="B567" s="112"/>
      <c r="C567" s="113"/>
      <c r="D567" s="5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09"/>
      <c r="AC567" s="109"/>
      <c r="AD567" s="109"/>
      <c r="AE567" s="109"/>
      <c r="AF567" s="109"/>
      <c r="AG567" s="109"/>
      <c r="AH567" s="109"/>
      <c r="AI567" s="109"/>
      <c r="AJ567" s="109"/>
      <c r="AK567" s="109"/>
      <c r="AL567" s="109"/>
      <c r="AM567" s="109"/>
      <c r="AN567" s="109"/>
      <c r="AO567" s="109"/>
      <c r="AP567" s="109"/>
      <c r="AQ567" s="109"/>
      <c r="AR567" s="109"/>
      <c r="AS567" s="109"/>
      <c r="AT567" s="109"/>
      <c r="AU567" s="109"/>
      <c r="AV567" s="1"/>
      <c r="AW567" s="1"/>
      <c r="AX567" s="1"/>
      <c r="AY567" s="1"/>
      <c r="AZ567" s="1"/>
    </row>
    <row r="568" spans="1:52" ht="13.5" customHeight="1" x14ac:dyDescent="0.2">
      <c r="A568" s="4"/>
      <c r="B568" s="112"/>
      <c r="C568" s="113"/>
      <c r="D568" s="5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09"/>
      <c r="AC568" s="109"/>
      <c r="AD568" s="109"/>
      <c r="AE568" s="109"/>
      <c r="AF568" s="109"/>
      <c r="AG568" s="109"/>
      <c r="AH568" s="109"/>
      <c r="AI568" s="109"/>
      <c r="AJ568" s="109"/>
      <c r="AK568" s="109"/>
      <c r="AL568" s="109"/>
      <c r="AM568" s="109"/>
      <c r="AN568" s="109"/>
      <c r="AO568" s="109"/>
      <c r="AP568" s="109"/>
      <c r="AQ568" s="109"/>
      <c r="AR568" s="109"/>
      <c r="AS568" s="109"/>
      <c r="AT568" s="109"/>
      <c r="AU568" s="109"/>
      <c r="AV568" s="1"/>
      <c r="AW568" s="1"/>
      <c r="AX568" s="1"/>
      <c r="AY568" s="1"/>
      <c r="AZ568" s="1"/>
    </row>
    <row r="569" spans="1:52" ht="13.5" customHeight="1" x14ac:dyDescent="0.2">
      <c r="A569" s="4"/>
      <c r="B569" s="112"/>
      <c r="C569" s="113"/>
      <c r="D569" s="5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09"/>
      <c r="AC569" s="109"/>
      <c r="AD569" s="109"/>
      <c r="AE569" s="109"/>
      <c r="AF569" s="109"/>
      <c r="AG569" s="109"/>
      <c r="AH569" s="109"/>
      <c r="AI569" s="109"/>
      <c r="AJ569" s="109"/>
      <c r="AK569" s="109"/>
      <c r="AL569" s="109"/>
      <c r="AM569" s="109"/>
      <c r="AN569" s="109"/>
      <c r="AO569" s="109"/>
      <c r="AP569" s="109"/>
      <c r="AQ569" s="109"/>
      <c r="AR569" s="109"/>
      <c r="AS569" s="109"/>
      <c r="AT569" s="109"/>
      <c r="AU569" s="109"/>
      <c r="AV569" s="1"/>
      <c r="AW569" s="1"/>
      <c r="AX569" s="1"/>
      <c r="AY569" s="1"/>
      <c r="AZ569" s="1"/>
    </row>
    <row r="570" spans="1:52" ht="13.5" customHeight="1" x14ac:dyDescent="0.2">
      <c r="A570" s="4"/>
      <c r="B570" s="112"/>
      <c r="C570" s="113"/>
      <c r="D570" s="5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09"/>
      <c r="AC570" s="109"/>
      <c r="AD570" s="109"/>
      <c r="AE570" s="109"/>
      <c r="AF570" s="109"/>
      <c r="AG570" s="109"/>
      <c r="AH570" s="109"/>
      <c r="AI570" s="109"/>
      <c r="AJ570" s="109"/>
      <c r="AK570" s="109"/>
      <c r="AL570" s="109"/>
      <c r="AM570" s="109"/>
      <c r="AN570" s="109"/>
      <c r="AO570" s="109"/>
      <c r="AP570" s="109"/>
      <c r="AQ570" s="109"/>
      <c r="AR570" s="109"/>
      <c r="AS570" s="109"/>
      <c r="AT570" s="109"/>
      <c r="AU570" s="109"/>
      <c r="AV570" s="1"/>
      <c r="AW570" s="1"/>
      <c r="AX570" s="1"/>
      <c r="AY570" s="1"/>
      <c r="AZ570" s="1"/>
    </row>
    <row r="571" spans="1:52" ht="13.5" customHeight="1" x14ac:dyDescent="0.2">
      <c r="A571" s="4"/>
      <c r="B571" s="112"/>
      <c r="C571" s="113"/>
      <c r="D571" s="5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09"/>
      <c r="AC571" s="109"/>
      <c r="AD571" s="109"/>
      <c r="AE571" s="109"/>
      <c r="AF571" s="109"/>
      <c r="AG571" s="109"/>
      <c r="AH571" s="109"/>
      <c r="AI571" s="109"/>
      <c r="AJ571" s="109"/>
      <c r="AK571" s="109"/>
      <c r="AL571" s="109"/>
      <c r="AM571" s="109"/>
      <c r="AN571" s="109"/>
      <c r="AO571" s="109"/>
      <c r="AP571" s="109"/>
      <c r="AQ571" s="109"/>
      <c r="AR571" s="109"/>
      <c r="AS571" s="109"/>
      <c r="AT571" s="109"/>
      <c r="AU571" s="109"/>
      <c r="AV571" s="1"/>
      <c r="AW571" s="1"/>
      <c r="AX571" s="1"/>
      <c r="AY571" s="1"/>
      <c r="AZ571" s="1"/>
    </row>
    <row r="572" spans="1:52" ht="13.5" customHeight="1" x14ac:dyDescent="0.2">
      <c r="A572" s="4"/>
      <c r="B572" s="112"/>
      <c r="C572" s="113"/>
      <c r="D572" s="5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09"/>
      <c r="AC572" s="109"/>
      <c r="AD572" s="109"/>
      <c r="AE572" s="109"/>
      <c r="AF572" s="109"/>
      <c r="AG572" s="109"/>
      <c r="AH572" s="109"/>
      <c r="AI572" s="109"/>
      <c r="AJ572" s="109"/>
      <c r="AK572" s="109"/>
      <c r="AL572" s="109"/>
      <c r="AM572" s="109"/>
      <c r="AN572" s="109"/>
      <c r="AO572" s="109"/>
      <c r="AP572" s="109"/>
      <c r="AQ572" s="109"/>
      <c r="AR572" s="109"/>
      <c r="AS572" s="109"/>
      <c r="AT572" s="109"/>
      <c r="AU572" s="109"/>
      <c r="AV572" s="1"/>
      <c r="AW572" s="1"/>
      <c r="AX572" s="1"/>
      <c r="AY572" s="1"/>
      <c r="AZ572" s="1"/>
    </row>
    <row r="573" spans="1:52" ht="13.5" customHeight="1" x14ac:dyDescent="0.2">
      <c r="A573" s="4"/>
      <c r="B573" s="112"/>
      <c r="C573" s="113"/>
      <c r="D573" s="5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09"/>
      <c r="AC573" s="109"/>
      <c r="AD573" s="109"/>
      <c r="AE573" s="109"/>
      <c r="AF573" s="109"/>
      <c r="AG573" s="109"/>
      <c r="AH573" s="109"/>
      <c r="AI573" s="109"/>
      <c r="AJ573" s="109"/>
      <c r="AK573" s="109"/>
      <c r="AL573" s="109"/>
      <c r="AM573" s="109"/>
      <c r="AN573" s="109"/>
      <c r="AO573" s="109"/>
      <c r="AP573" s="109"/>
      <c r="AQ573" s="109"/>
      <c r="AR573" s="109"/>
      <c r="AS573" s="109"/>
      <c r="AT573" s="109"/>
      <c r="AU573" s="109"/>
      <c r="AV573" s="1"/>
      <c r="AW573" s="1"/>
      <c r="AX573" s="1"/>
      <c r="AY573" s="1"/>
      <c r="AZ573" s="1"/>
    </row>
    <row r="574" spans="1:52" ht="13.5" customHeight="1" x14ac:dyDescent="0.2">
      <c r="A574" s="4"/>
      <c r="B574" s="112"/>
      <c r="C574" s="113"/>
      <c r="D574" s="5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09"/>
      <c r="AC574" s="109"/>
      <c r="AD574" s="109"/>
      <c r="AE574" s="109"/>
      <c r="AF574" s="109"/>
      <c r="AG574" s="109"/>
      <c r="AH574" s="109"/>
      <c r="AI574" s="109"/>
      <c r="AJ574" s="109"/>
      <c r="AK574" s="109"/>
      <c r="AL574" s="109"/>
      <c r="AM574" s="109"/>
      <c r="AN574" s="109"/>
      <c r="AO574" s="109"/>
      <c r="AP574" s="109"/>
      <c r="AQ574" s="109"/>
      <c r="AR574" s="109"/>
      <c r="AS574" s="109"/>
      <c r="AT574" s="109"/>
      <c r="AU574" s="109"/>
      <c r="AV574" s="1"/>
      <c r="AW574" s="1"/>
      <c r="AX574" s="1"/>
      <c r="AY574" s="1"/>
      <c r="AZ574" s="1"/>
    </row>
    <row r="575" spans="1:52" ht="13.5" customHeight="1" x14ac:dyDescent="0.2">
      <c r="A575" s="4"/>
      <c r="B575" s="112"/>
      <c r="C575" s="113"/>
      <c r="D575" s="5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09"/>
      <c r="AC575" s="109"/>
      <c r="AD575" s="109"/>
      <c r="AE575" s="109"/>
      <c r="AF575" s="109"/>
      <c r="AG575" s="109"/>
      <c r="AH575" s="109"/>
      <c r="AI575" s="109"/>
      <c r="AJ575" s="109"/>
      <c r="AK575" s="109"/>
      <c r="AL575" s="109"/>
      <c r="AM575" s="109"/>
      <c r="AN575" s="109"/>
      <c r="AO575" s="109"/>
      <c r="AP575" s="109"/>
      <c r="AQ575" s="109"/>
      <c r="AR575" s="109"/>
      <c r="AS575" s="109"/>
      <c r="AT575" s="109"/>
      <c r="AU575" s="109"/>
      <c r="AV575" s="1"/>
      <c r="AW575" s="1"/>
      <c r="AX575" s="1"/>
      <c r="AY575" s="1"/>
      <c r="AZ575" s="1"/>
    </row>
    <row r="576" spans="1:52" ht="13.5" customHeight="1" x14ac:dyDescent="0.2">
      <c r="A576" s="4"/>
      <c r="B576" s="112"/>
      <c r="C576" s="113"/>
      <c r="D576" s="5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09"/>
      <c r="AC576" s="109"/>
      <c r="AD576" s="109"/>
      <c r="AE576" s="109"/>
      <c r="AF576" s="109"/>
      <c r="AG576" s="109"/>
      <c r="AH576" s="109"/>
      <c r="AI576" s="109"/>
      <c r="AJ576" s="109"/>
      <c r="AK576" s="109"/>
      <c r="AL576" s="109"/>
      <c r="AM576" s="109"/>
      <c r="AN576" s="109"/>
      <c r="AO576" s="109"/>
      <c r="AP576" s="109"/>
      <c r="AQ576" s="109"/>
      <c r="AR576" s="109"/>
      <c r="AS576" s="109"/>
      <c r="AT576" s="109"/>
      <c r="AU576" s="109"/>
      <c r="AV576" s="1"/>
      <c r="AW576" s="1"/>
      <c r="AX576" s="1"/>
      <c r="AY576" s="1"/>
      <c r="AZ576" s="1"/>
    </row>
    <row r="577" spans="1:52" ht="13.5" customHeight="1" x14ac:dyDescent="0.2">
      <c r="A577" s="4"/>
      <c r="B577" s="112"/>
      <c r="C577" s="113"/>
      <c r="D577" s="5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09"/>
      <c r="AC577" s="109"/>
      <c r="AD577" s="109"/>
      <c r="AE577" s="109"/>
      <c r="AF577" s="109"/>
      <c r="AG577" s="109"/>
      <c r="AH577" s="109"/>
      <c r="AI577" s="109"/>
      <c r="AJ577" s="109"/>
      <c r="AK577" s="109"/>
      <c r="AL577" s="109"/>
      <c r="AM577" s="109"/>
      <c r="AN577" s="109"/>
      <c r="AO577" s="109"/>
      <c r="AP577" s="109"/>
      <c r="AQ577" s="109"/>
      <c r="AR577" s="109"/>
      <c r="AS577" s="109"/>
      <c r="AT577" s="109"/>
      <c r="AU577" s="109"/>
      <c r="AV577" s="1"/>
      <c r="AW577" s="1"/>
      <c r="AX577" s="1"/>
      <c r="AY577" s="1"/>
      <c r="AZ577" s="1"/>
    </row>
    <row r="578" spans="1:52" ht="13.5" customHeight="1" x14ac:dyDescent="0.2">
      <c r="A578" s="4"/>
      <c r="B578" s="112"/>
      <c r="C578" s="113"/>
      <c r="D578" s="5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09"/>
      <c r="AC578" s="109"/>
      <c r="AD578" s="109"/>
      <c r="AE578" s="109"/>
      <c r="AF578" s="109"/>
      <c r="AG578" s="109"/>
      <c r="AH578" s="109"/>
      <c r="AI578" s="109"/>
      <c r="AJ578" s="109"/>
      <c r="AK578" s="109"/>
      <c r="AL578" s="109"/>
      <c r="AM578" s="109"/>
      <c r="AN578" s="109"/>
      <c r="AO578" s="109"/>
      <c r="AP578" s="109"/>
      <c r="AQ578" s="109"/>
      <c r="AR578" s="109"/>
      <c r="AS578" s="109"/>
      <c r="AT578" s="109"/>
      <c r="AU578" s="109"/>
      <c r="AV578" s="1"/>
      <c r="AW578" s="1"/>
      <c r="AX578" s="1"/>
      <c r="AY578" s="1"/>
      <c r="AZ578" s="1"/>
    </row>
    <row r="579" spans="1:52" ht="13.5" customHeight="1" x14ac:dyDescent="0.2">
      <c r="A579" s="4"/>
      <c r="B579" s="112"/>
      <c r="C579" s="113"/>
      <c r="D579" s="5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09"/>
      <c r="AC579" s="109"/>
      <c r="AD579" s="109"/>
      <c r="AE579" s="109"/>
      <c r="AF579" s="109"/>
      <c r="AG579" s="109"/>
      <c r="AH579" s="109"/>
      <c r="AI579" s="109"/>
      <c r="AJ579" s="109"/>
      <c r="AK579" s="109"/>
      <c r="AL579" s="109"/>
      <c r="AM579" s="109"/>
      <c r="AN579" s="109"/>
      <c r="AO579" s="109"/>
      <c r="AP579" s="109"/>
      <c r="AQ579" s="109"/>
      <c r="AR579" s="109"/>
      <c r="AS579" s="109"/>
      <c r="AT579" s="109"/>
      <c r="AU579" s="109"/>
      <c r="AV579" s="1"/>
      <c r="AW579" s="1"/>
      <c r="AX579" s="1"/>
      <c r="AY579" s="1"/>
      <c r="AZ579" s="1"/>
    </row>
    <row r="580" spans="1:52" ht="13.5" customHeight="1" x14ac:dyDescent="0.2">
      <c r="A580" s="4"/>
      <c r="B580" s="112"/>
      <c r="C580" s="113"/>
      <c r="D580" s="5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09"/>
      <c r="AC580" s="109"/>
      <c r="AD580" s="109"/>
      <c r="AE580" s="109"/>
      <c r="AF580" s="109"/>
      <c r="AG580" s="109"/>
      <c r="AH580" s="109"/>
      <c r="AI580" s="109"/>
      <c r="AJ580" s="109"/>
      <c r="AK580" s="109"/>
      <c r="AL580" s="109"/>
      <c r="AM580" s="109"/>
      <c r="AN580" s="109"/>
      <c r="AO580" s="109"/>
      <c r="AP580" s="109"/>
      <c r="AQ580" s="109"/>
      <c r="AR580" s="109"/>
      <c r="AS580" s="109"/>
      <c r="AT580" s="109"/>
      <c r="AU580" s="109"/>
      <c r="AV580" s="1"/>
      <c r="AW580" s="1"/>
      <c r="AX580" s="1"/>
      <c r="AY580" s="1"/>
      <c r="AZ580" s="1"/>
    </row>
    <row r="581" spans="1:52" ht="13.5" customHeight="1" x14ac:dyDescent="0.2">
      <c r="A581" s="4"/>
      <c r="B581" s="112"/>
      <c r="C581" s="113"/>
      <c r="D581" s="5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09"/>
      <c r="AC581" s="109"/>
      <c r="AD581" s="109"/>
      <c r="AE581" s="109"/>
      <c r="AF581" s="109"/>
      <c r="AG581" s="109"/>
      <c r="AH581" s="109"/>
      <c r="AI581" s="109"/>
      <c r="AJ581" s="109"/>
      <c r="AK581" s="109"/>
      <c r="AL581" s="109"/>
      <c r="AM581" s="109"/>
      <c r="AN581" s="109"/>
      <c r="AO581" s="109"/>
      <c r="AP581" s="109"/>
      <c r="AQ581" s="109"/>
      <c r="AR581" s="109"/>
      <c r="AS581" s="109"/>
      <c r="AT581" s="109"/>
      <c r="AU581" s="109"/>
      <c r="AV581" s="1"/>
      <c r="AW581" s="1"/>
      <c r="AX581" s="1"/>
      <c r="AY581" s="1"/>
      <c r="AZ581" s="1"/>
    </row>
    <row r="582" spans="1:52" ht="13.5" customHeight="1" x14ac:dyDescent="0.2">
      <c r="A582" s="4"/>
      <c r="B582" s="112"/>
      <c r="C582" s="113"/>
      <c r="D582" s="5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09"/>
      <c r="AC582" s="109"/>
      <c r="AD582" s="109"/>
      <c r="AE582" s="109"/>
      <c r="AF582" s="109"/>
      <c r="AG582" s="109"/>
      <c r="AH582" s="109"/>
      <c r="AI582" s="109"/>
      <c r="AJ582" s="109"/>
      <c r="AK582" s="109"/>
      <c r="AL582" s="109"/>
      <c r="AM582" s="109"/>
      <c r="AN582" s="109"/>
      <c r="AO582" s="109"/>
      <c r="AP582" s="109"/>
      <c r="AQ582" s="109"/>
      <c r="AR582" s="109"/>
      <c r="AS582" s="109"/>
      <c r="AT582" s="109"/>
      <c r="AU582" s="109"/>
      <c r="AV582" s="1"/>
      <c r="AW582" s="1"/>
      <c r="AX582" s="1"/>
      <c r="AY582" s="1"/>
      <c r="AZ582" s="1"/>
    </row>
    <row r="583" spans="1:52" ht="13.5" customHeight="1" x14ac:dyDescent="0.2">
      <c r="A583" s="4"/>
      <c r="B583" s="112"/>
      <c r="C583" s="113"/>
      <c r="D583" s="5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09"/>
      <c r="AC583" s="109"/>
      <c r="AD583" s="109"/>
      <c r="AE583" s="109"/>
      <c r="AF583" s="109"/>
      <c r="AG583" s="109"/>
      <c r="AH583" s="109"/>
      <c r="AI583" s="109"/>
      <c r="AJ583" s="109"/>
      <c r="AK583" s="109"/>
      <c r="AL583" s="109"/>
      <c r="AM583" s="109"/>
      <c r="AN583" s="109"/>
      <c r="AO583" s="109"/>
      <c r="AP583" s="109"/>
      <c r="AQ583" s="109"/>
      <c r="AR583" s="109"/>
      <c r="AS583" s="109"/>
      <c r="AT583" s="109"/>
      <c r="AU583" s="109"/>
      <c r="AV583" s="1"/>
      <c r="AW583" s="1"/>
      <c r="AX583" s="1"/>
      <c r="AY583" s="1"/>
      <c r="AZ583" s="1"/>
    </row>
    <row r="584" spans="1:52" ht="13.5" customHeight="1" x14ac:dyDescent="0.2">
      <c r="A584" s="4"/>
      <c r="B584" s="112"/>
      <c r="C584" s="113"/>
      <c r="D584" s="5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09"/>
      <c r="AC584" s="109"/>
      <c r="AD584" s="109"/>
      <c r="AE584" s="109"/>
      <c r="AF584" s="109"/>
      <c r="AG584" s="109"/>
      <c r="AH584" s="109"/>
      <c r="AI584" s="109"/>
      <c r="AJ584" s="109"/>
      <c r="AK584" s="109"/>
      <c r="AL584" s="109"/>
      <c r="AM584" s="109"/>
      <c r="AN584" s="109"/>
      <c r="AO584" s="109"/>
      <c r="AP584" s="109"/>
      <c r="AQ584" s="109"/>
      <c r="AR584" s="109"/>
      <c r="AS584" s="109"/>
      <c r="AT584" s="109"/>
      <c r="AU584" s="109"/>
      <c r="AV584" s="1"/>
      <c r="AW584" s="1"/>
      <c r="AX584" s="1"/>
      <c r="AY584" s="1"/>
      <c r="AZ584" s="1"/>
    </row>
    <row r="585" spans="1:52" ht="13.5" customHeight="1" x14ac:dyDescent="0.2">
      <c r="A585" s="4"/>
      <c r="B585" s="112"/>
      <c r="C585" s="113"/>
      <c r="D585" s="5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09"/>
      <c r="AC585" s="109"/>
      <c r="AD585" s="109"/>
      <c r="AE585" s="109"/>
      <c r="AF585" s="109"/>
      <c r="AG585" s="109"/>
      <c r="AH585" s="109"/>
      <c r="AI585" s="109"/>
      <c r="AJ585" s="109"/>
      <c r="AK585" s="109"/>
      <c r="AL585" s="109"/>
      <c r="AM585" s="109"/>
      <c r="AN585" s="109"/>
      <c r="AO585" s="109"/>
      <c r="AP585" s="109"/>
      <c r="AQ585" s="109"/>
      <c r="AR585" s="109"/>
      <c r="AS585" s="109"/>
      <c r="AT585" s="109"/>
      <c r="AU585" s="109"/>
      <c r="AV585" s="1"/>
      <c r="AW585" s="1"/>
      <c r="AX585" s="1"/>
      <c r="AY585" s="1"/>
      <c r="AZ585" s="1"/>
    </row>
    <row r="586" spans="1:52" ht="13.5" customHeight="1" x14ac:dyDescent="0.2">
      <c r="A586" s="4"/>
      <c r="B586" s="112"/>
      <c r="C586" s="113"/>
      <c r="D586" s="5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09"/>
      <c r="AC586" s="109"/>
      <c r="AD586" s="109"/>
      <c r="AE586" s="109"/>
      <c r="AF586" s="109"/>
      <c r="AG586" s="109"/>
      <c r="AH586" s="109"/>
      <c r="AI586" s="109"/>
      <c r="AJ586" s="109"/>
      <c r="AK586" s="109"/>
      <c r="AL586" s="109"/>
      <c r="AM586" s="109"/>
      <c r="AN586" s="109"/>
      <c r="AO586" s="109"/>
      <c r="AP586" s="109"/>
      <c r="AQ586" s="109"/>
      <c r="AR586" s="109"/>
      <c r="AS586" s="109"/>
      <c r="AT586" s="109"/>
      <c r="AU586" s="109"/>
      <c r="AV586" s="1"/>
      <c r="AW586" s="1"/>
      <c r="AX586" s="1"/>
      <c r="AY586" s="1"/>
      <c r="AZ586" s="1"/>
    </row>
    <row r="587" spans="1:52" ht="13.5" customHeight="1" x14ac:dyDescent="0.2">
      <c r="A587" s="4"/>
      <c r="B587" s="112"/>
      <c r="C587" s="113"/>
      <c r="D587" s="5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09"/>
      <c r="AC587" s="109"/>
      <c r="AD587" s="109"/>
      <c r="AE587" s="109"/>
      <c r="AF587" s="109"/>
      <c r="AG587" s="109"/>
      <c r="AH587" s="109"/>
      <c r="AI587" s="109"/>
      <c r="AJ587" s="109"/>
      <c r="AK587" s="109"/>
      <c r="AL587" s="109"/>
      <c r="AM587" s="109"/>
      <c r="AN587" s="109"/>
      <c r="AO587" s="109"/>
      <c r="AP587" s="109"/>
      <c r="AQ587" s="109"/>
      <c r="AR587" s="109"/>
      <c r="AS587" s="109"/>
      <c r="AT587" s="109"/>
      <c r="AU587" s="109"/>
      <c r="AV587" s="1"/>
      <c r="AW587" s="1"/>
      <c r="AX587" s="1"/>
      <c r="AY587" s="1"/>
      <c r="AZ587" s="1"/>
    </row>
    <row r="588" spans="1:52" ht="13.5" customHeight="1" x14ac:dyDescent="0.2">
      <c r="A588" s="4"/>
      <c r="B588" s="112"/>
      <c r="C588" s="113"/>
      <c r="D588" s="5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09"/>
      <c r="AC588" s="109"/>
      <c r="AD588" s="109"/>
      <c r="AE588" s="109"/>
      <c r="AF588" s="109"/>
      <c r="AG588" s="109"/>
      <c r="AH588" s="109"/>
      <c r="AI588" s="109"/>
      <c r="AJ588" s="109"/>
      <c r="AK588" s="109"/>
      <c r="AL588" s="109"/>
      <c r="AM588" s="109"/>
      <c r="AN588" s="109"/>
      <c r="AO588" s="109"/>
      <c r="AP588" s="109"/>
      <c r="AQ588" s="109"/>
      <c r="AR588" s="109"/>
      <c r="AS588" s="109"/>
      <c r="AT588" s="109"/>
      <c r="AU588" s="109"/>
      <c r="AV588" s="1"/>
      <c r="AW588" s="1"/>
      <c r="AX588" s="1"/>
      <c r="AY588" s="1"/>
      <c r="AZ588" s="1"/>
    </row>
    <row r="589" spans="1:52" ht="13.5" customHeight="1" x14ac:dyDescent="0.2">
      <c r="A589" s="4"/>
      <c r="B589" s="112"/>
      <c r="C589" s="113"/>
      <c r="D589" s="5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09"/>
      <c r="AC589" s="109"/>
      <c r="AD589" s="109"/>
      <c r="AE589" s="109"/>
      <c r="AF589" s="109"/>
      <c r="AG589" s="109"/>
      <c r="AH589" s="109"/>
      <c r="AI589" s="109"/>
      <c r="AJ589" s="109"/>
      <c r="AK589" s="109"/>
      <c r="AL589" s="109"/>
      <c r="AM589" s="109"/>
      <c r="AN589" s="109"/>
      <c r="AO589" s="109"/>
      <c r="AP589" s="109"/>
      <c r="AQ589" s="109"/>
      <c r="AR589" s="109"/>
      <c r="AS589" s="109"/>
      <c r="AT589" s="109"/>
      <c r="AU589" s="109"/>
      <c r="AV589" s="1"/>
      <c r="AW589" s="1"/>
      <c r="AX589" s="1"/>
      <c r="AY589" s="1"/>
      <c r="AZ589" s="1"/>
    </row>
    <row r="590" spans="1:52" ht="13.5" customHeight="1" x14ac:dyDescent="0.2">
      <c r="A590" s="4"/>
      <c r="B590" s="112"/>
      <c r="C590" s="113"/>
      <c r="D590" s="5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09"/>
      <c r="AC590" s="109"/>
      <c r="AD590" s="109"/>
      <c r="AE590" s="109"/>
      <c r="AF590" s="109"/>
      <c r="AG590" s="109"/>
      <c r="AH590" s="109"/>
      <c r="AI590" s="109"/>
      <c r="AJ590" s="109"/>
      <c r="AK590" s="109"/>
      <c r="AL590" s="109"/>
      <c r="AM590" s="109"/>
      <c r="AN590" s="109"/>
      <c r="AO590" s="109"/>
      <c r="AP590" s="109"/>
      <c r="AQ590" s="109"/>
      <c r="AR590" s="109"/>
      <c r="AS590" s="109"/>
      <c r="AT590" s="109"/>
      <c r="AU590" s="109"/>
      <c r="AV590" s="1"/>
      <c r="AW590" s="1"/>
      <c r="AX590" s="1"/>
      <c r="AY590" s="1"/>
      <c r="AZ590" s="1"/>
    </row>
    <row r="591" spans="1:52" ht="13.5" customHeight="1" x14ac:dyDescent="0.2">
      <c r="A591" s="4"/>
      <c r="B591" s="112"/>
      <c r="C591" s="113"/>
      <c r="D591" s="5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09"/>
      <c r="AC591" s="109"/>
      <c r="AD591" s="109"/>
      <c r="AE591" s="109"/>
      <c r="AF591" s="109"/>
      <c r="AG591" s="109"/>
      <c r="AH591" s="109"/>
      <c r="AI591" s="109"/>
      <c r="AJ591" s="109"/>
      <c r="AK591" s="109"/>
      <c r="AL591" s="109"/>
      <c r="AM591" s="109"/>
      <c r="AN591" s="109"/>
      <c r="AO591" s="109"/>
      <c r="AP591" s="109"/>
      <c r="AQ591" s="109"/>
      <c r="AR591" s="109"/>
      <c r="AS591" s="109"/>
      <c r="AT591" s="109"/>
      <c r="AU591" s="109"/>
      <c r="AV591" s="1"/>
      <c r="AW591" s="1"/>
      <c r="AX591" s="1"/>
      <c r="AY591" s="1"/>
      <c r="AZ591" s="1"/>
    </row>
    <row r="592" spans="1:52" ht="13.5" customHeight="1" x14ac:dyDescent="0.2">
      <c r="A592" s="4"/>
      <c r="B592" s="112"/>
      <c r="C592" s="113"/>
      <c r="D592" s="5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09"/>
      <c r="AC592" s="109"/>
      <c r="AD592" s="109"/>
      <c r="AE592" s="109"/>
      <c r="AF592" s="109"/>
      <c r="AG592" s="109"/>
      <c r="AH592" s="109"/>
      <c r="AI592" s="109"/>
      <c r="AJ592" s="109"/>
      <c r="AK592" s="109"/>
      <c r="AL592" s="109"/>
      <c r="AM592" s="109"/>
      <c r="AN592" s="109"/>
      <c r="AO592" s="109"/>
      <c r="AP592" s="109"/>
      <c r="AQ592" s="109"/>
      <c r="AR592" s="109"/>
      <c r="AS592" s="109"/>
      <c r="AT592" s="109"/>
      <c r="AU592" s="109"/>
      <c r="AV592" s="1"/>
      <c r="AW592" s="1"/>
      <c r="AX592" s="1"/>
      <c r="AY592" s="1"/>
      <c r="AZ592" s="1"/>
    </row>
    <row r="593" spans="1:52" ht="13.5" customHeight="1" x14ac:dyDescent="0.2">
      <c r="A593" s="4"/>
      <c r="B593" s="112"/>
      <c r="C593" s="113"/>
      <c r="D593" s="5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09"/>
      <c r="AC593" s="109"/>
      <c r="AD593" s="109"/>
      <c r="AE593" s="109"/>
      <c r="AF593" s="109"/>
      <c r="AG593" s="109"/>
      <c r="AH593" s="109"/>
      <c r="AI593" s="109"/>
      <c r="AJ593" s="109"/>
      <c r="AK593" s="109"/>
      <c r="AL593" s="109"/>
      <c r="AM593" s="109"/>
      <c r="AN593" s="109"/>
      <c r="AO593" s="109"/>
      <c r="AP593" s="109"/>
      <c r="AQ593" s="109"/>
      <c r="AR593" s="109"/>
      <c r="AS593" s="109"/>
      <c r="AT593" s="109"/>
      <c r="AU593" s="109"/>
      <c r="AV593" s="1"/>
      <c r="AW593" s="1"/>
      <c r="AX593" s="1"/>
      <c r="AY593" s="1"/>
      <c r="AZ593" s="1"/>
    </row>
    <row r="594" spans="1:52" ht="13.5" customHeight="1" x14ac:dyDescent="0.2">
      <c r="A594" s="4"/>
      <c r="B594" s="112"/>
      <c r="C594" s="113"/>
      <c r="D594" s="5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09"/>
      <c r="AC594" s="109"/>
      <c r="AD594" s="109"/>
      <c r="AE594" s="109"/>
      <c r="AF594" s="109"/>
      <c r="AG594" s="109"/>
      <c r="AH594" s="109"/>
      <c r="AI594" s="109"/>
      <c r="AJ594" s="109"/>
      <c r="AK594" s="109"/>
      <c r="AL594" s="109"/>
      <c r="AM594" s="109"/>
      <c r="AN594" s="109"/>
      <c r="AO594" s="109"/>
      <c r="AP594" s="109"/>
      <c r="AQ594" s="109"/>
      <c r="AR594" s="109"/>
      <c r="AS594" s="109"/>
      <c r="AT594" s="109"/>
      <c r="AU594" s="109"/>
      <c r="AV594" s="1"/>
      <c r="AW594" s="1"/>
      <c r="AX594" s="1"/>
      <c r="AY594" s="1"/>
      <c r="AZ594" s="1"/>
    </row>
    <row r="595" spans="1:52" ht="13.5" customHeight="1" x14ac:dyDescent="0.2">
      <c r="A595" s="4"/>
      <c r="B595" s="112"/>
      <c r="C595" s="113"/>
      <c r="D595" s="5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09"/>
      <c r="AC595" s="109"/>
      <c r="AD595" s="109"/>
      <c r="AE595" s="109"/>
      <c r="AF595" s="109"/>
      <c r="AG595" s="109"/>
      <c r="AH595" s="109"/>
      <c r="AI595" s="109"/>
      <c r="AJ595" s="109"/>
      <c r="AK595" s="109"/>
      <c r="AL595" s="109"/>
      <c r="AM595" s="109"/>
      <c r="AN595" s="109"/>
      <c r="AO595" s="109"/>
      <c r="AP595" s="109"/>
      <c r="AQ595" s="109"/>
      <c r="AR595" s="109"/>
      <c r="AS595" s="109"/>
      <c r="AT595" s="109"/>
      <c r="AU595" s="109"/>
      <c r="AV595" s="1"/>
      <c r="AW595" s="1"/>
      <c r="AX595" s="1"/>
      <c r="AY595" s="1"/>
      <c r="AZ595" s="1"/>
    </row>
    <row r="596" spans="1:52" ht="13.5" customHeight="1" x14ac:dyDescent="0.2">
      <c r="A596" s="4"/>
      <c r="B596" s="112"/>
      <c r="C596" s="113"/>
      <c r="D596" s="5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09"/>
      <c r="AC596" s="109"/>
      <c r="AD596" s="109"/>
      <c r="AE596" s="109"/>
      <c r="AF596" s="109"/>
      <c r="AG596" s="109"/>
      <c r="AH596" s="109"/>
      <c r="AI596" s="109"/>
      <c r="AJ596" s="109"/>
      <c r="AK596" s="109"/>
      <c r="AL596" s="109"/>
      <c r="AM596" s="109"/>
      <c r="AN596" s="109"/>
      <c r="AO596" s="109"/>
      <c r="AP596" s="109"/>
      <c r="AQ596" s="109"/>
      <c r="AR596" s="109"/>
      <c r="AS596" s="109"/>
      <c r="AT596" s="109"/>
      <c r="AU596" s="109"/>
      <c r="AV596" s="1"/>
      <c r="AW596" s="1"/>
      <c r="AX596" s="1"/>
      <c r="AY596" s="1"/>
      <c r="AZ596" s="1"/>
    </row>
    <row r="597" spans="1:52" ht="13.5" customHeight="1" x14ac:dyDescent="0.2">
      <c r="A597" s="4"/>
      <c r="B597" s="112"/>
      <c r="C597" s="113"/>
      <c r="D597" s="5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09"/>
      <c r="AC597" s="109"/>
      <c r="AD597" s="109"/>
      <c r="AE597" s="109"/>
      <c r="AF597" s="109"/>
      <c r="AG597" s="109"/>
      <c r="AH597" s="109"/>
      <c r="AI597" s="109"/>
      <c r="AJ597" s="109"/>
      <c r="AK597" s="109"/>
      <c r="AL597" s="109"/>
      <c r="AM597" s="109"/>
      <c r="AN597" s="109"/>
      <c r="AO597" s="109"/>
      <c r="AP597" s="109"/>
      <c r="AQ597" s="109"/>
      <c r="AR597" s="109"/>
      <c r="AS597" s="109"/>
      <c r="AT597" s="109"/>
      <c r="AU597" s="109"/>
      <c r="AV597" s="1"/>
      <c r="AW597" s="1"/>
      <c r="AX597" s="1"/>
      <c r="AY597" s="1"/>
      <c r="AZ597" s="1"/>
    </row>
    <row r="598" spans="1:52" ht="13.5" customHeight="1" x14ac:dyDescent="0.2">
      <c r="A598" s="4"/>
      <c r="B598" s="112"/>
      <c r="C598" s="113"/>
      <c r="D598" s="5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09"/>
      <c r="AC598" s="109"/>
      <c r="AD598" s="109"/>
      <c r="AE598" s="109"/>
      <c r="AF598" s="109"/>
      <c r="AG598" s="109"/>
      <c r="AH598" s="109"/>
      <c r="AI598" s="109"/>
      <c r="AJ598" s="109"/>
      <c r="AK598" s="109"/>
      <c r="AL598" s="109"/>
      <c r="AM598" s="109"/>
      <c r="AN598" s="109"/>
      <c r="AO598" s="109"/>
      <c r="AP598" s="109"/>
      <c r="AQ598" s="109"/>
      <c r="AR598" s="109"/>
      <c r="AS598" s="109"/>
      <c r="AT598" s="109"/>
      <c r="AU598" s="109"/>
      <c r="AV598" s="1"/>
      <c r="AW598" s="1"/>
      <c r="AX598" s="1"/>
      <c r="AY598" s="1"/>
      <c r="AZ598" s="1"/>
    </row>
    <row r="599" spans="1:52" ht="13.5" customHeight="1" x14ac:dyDescent="0.2">
      <c r="A599" s="4"/>
      <c r="B599" s="112"/>
      <c r="C599" s="113"/>
      <c r="D599" s="5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09"/>
      <c r="AC599" s="109"/>
      <c r="AD599" s="109"/>
      <c r="AE599" s="109"/>
      <c r="AF599" s="109"/>
      <c r="AG599" s="109"/>
      <c r="AH599" s="109"/>
      <c r="AI599" s="109"/>
      <c r="AJ599" s="109"/>
      <c r="AK599" s="109"/>
      <c r="AL599" s="109"/>
      <c r="AM599" s="109"/>
      <c r="AN599" s="109"/>
      <c r="AO599" s="109"/>
      <c r="AP599" s="109"/>
      <c r="AQ599" s="109"/>
      <c r="AR599" s="109"/>
      <c r="AS599" s="109"/>
      <c r="AT599" s="109"/>
      <c r="AU599" s="109"/>
      <c r="AV599" s="1"/>
      <c r="AW599" s="1"/>
      <c r="AX599" s="1"/>
      <c r="AY599" s="1"/>
      <c r="AZ599" s="1"/>
    </row>
    <row r="600" spans="1:52" ht="13.5" customHeight="1" x14ac:dyDescent="0.2">
      <c r="A600" s="4"/>
      <c r="B600" s="112"/>
      <c r="C600" s="113"/>
      <c r="D600" s="5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09"/>
      <c r="AC600" s="109"/>
      <c r="AD600" s="109"/>
      <c r="AE600" s="109"/>
      <c r="AF600" s="109"/>
      <c r="AG600" s="109"/>
      <c r="AH600" s="109"/>
      <c r="AI600" s="109"/>
      <c r="AJ600" s="109"/>
      <c r="AK600" s="109"/>
      <c r="AL600" s="109"/>
      <c r="AM600" s="109"/>
      <c r="AN600" s="109"/>
      <c r="AO600" s="109"/>
      <c r="AP600" s="109"/>
      <c r="AQ600" s="109"/>
      <c r="AR600" s="109"/>
      <c r="AS600" s="109"/>
      <c r="AT600" s="109"/>
      <c r="AU600" s="109"/>
      <c r="AV600" s="1"/>
      <c r="AW600" s="1"/>
      <c r="AX600" s="1"/>
      <c r="AY600" s="1"/>
      <c r="AZ600" s="1"/>
    </row>
    <row r="601" spans="1:52" ht="13.5" customHeight="1" x14ac:dyDescent="0.2">
      <c r="A601" s="4"/>
      <c r="B601" s="112"/>
      <c r="C601" s="113"/>
      <c r="D601" s="5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09"/>
      <c r="AC601" s="109"/>
      <c r="AD601" s="109"/>
      <c r="AE601" s="109"/>
      <c r="AF601" s="109"/>
      <c r="AG601" s="109"/>
      <c r="AH601" s="109"/>
      <c r="AI601" s="109"/>
      <c r="AJ601" s="109"/>
      <c r="AK601" s="109"/>
      <c r="AL601" s="109"/>
      <c r="AM601" s="109"/>
      <c r="AN601" s="109"/>
      <c r="AO601" s="109"/>
      <c r="AP601" s="109"/>
      <c r="AQ601" s="109"/>
      <c r="AR601" s="109"/>
      <c r="AS601" s="109"/>
      <c r="AT601" s="109"/>
      <c r="AU601" s="109"/>
      <c r="AV601" s="1"/>
      <c r="AW601" s="1"/>
      <c r="AX601" s="1"/>
      <c r="AY601" s="1"/>
      <c r="AZ601" s="1"/>
    </row>
    <row r="602" spans="1:52" ht="13.5" customHeight="1" x14ac:dyDescent="0.2">
      <c r="A602" s="4"/>
      <c r="B602" s="112"/>
      <c r="C602" s="113"/>
      <c r="D602" s="5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09"/>
      <c r="AC602" s="109"/>
      <c r="AD602" s="109"/>
      <c r="AE602" s="109"/>
      <c r="AF602" s="109"/>
      <c r="AG602" s="109"/>
      <c r="AH602" s="109"/>
      <c r="AI602" s="109"/>
      <c r="AJ602" s="109"/>
      <c r="AK602" s="109"/>
      <c r="AL602" s="109"/>
      <c r="AM602" s="109"/>
      <c r="AN602" s="109"/>
      <c r="AO602" s="109"/>
      <c r="AP602" s="109"/>
      <c r="AQ602" s="109"/>
      <c r="AR602" s="109"/>
      <c r="AS602" s="109"/>
      <c r="AT602" s="109"/>
      <c r="AU602" s="109"/>
      <c r="AV602" s="1"/>
      <c r="AW602" s="1"/>
      <c r="AX602" s="1"/>
      <c r="AY602" s="1"/>
      <c r="AZ602" s="1"/>
    </row>
    <row r="603" spans="1:52" ht="13.5" customHeight="1" x14ac:dyDescent="0.2">
      <c r="A603" s="4"/>
      <c r="B603" s="112"/>
      <c r="C603" s="113"/>
      <c r="D603" s="5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09"/>
      <c r="AC603" s="109"/>
      <c r="AD603" s="109"/>
      <c r="AE603" s="109"/>
      <c r="AF603" s="109"/>
      <c r="AG603" s="109"/>
      <c r="AH603" s="109"/>
      <c r="AI603" s="109"/>
      <c r="AJ603" s="109"/>
      <c r="AK603" s="109"/>
      <c r="AL603" s="109"/>
      <c r="AM603" s="109"/>
      <c r="AN603" s="109"/>
      <c r="AO603" s="109"/>
      <c r="AP603" s="109"/>
      <c r="AQ603" s="109"/>
      <c r="AR603" s="109"/>
      <c r="AS603" s="109"/>
      <c r="AT603" s="109"/>
      <c r="AU603" s="109"/>
      <c r="AV603" s="1"/>
      <c r="AW603" s="1"/>
      <c r="AX603" s="1"/>
      <c r="AY603" s="1"/>
      <c r="AZ603" s="1"/>
    </row>
    <row r="604" spans="1:52" ht="13.5" customHeight="1" x14ac:dyDescent="0.2">
      <c r="A604" s="4"/>
      <c r="B604" s="112"/>
      <c r="C604" s="113"/>
      <c r="D604" s="5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09"/>
      <c r="AC604" s="109"/>
      <c r="AD604" s="109"/>
      <c r="AE604" s="109"/>
      <c r="AF604" s="109"/>
      <c r="AG604" s="109"/>
      <c r="AH604" s="109"/>
      <c r="AI604" s="109"/>
      <c r="AJ604" s="109"/>
      <c r="AK604" s="109"/>
      <c r="AL604" s="109"/>
      <c r="AM604" s="109"/>
      <c r="AN604" s="109"/>
      <c r="AO604" s="109"/>
      <c r="AP604" s="109"/>
      <c r="AQ604" s="109"/>
      <c r="AR604" s="109"/>
      <c r="AS604" s="109"/>
      <c r="AT604" s="109"/>
      <c r="AU604" s="109"/>
      <c r="AV604" s="1"/>
      <c r="AW604" s="1"/>
      <c r="AX604" s="1"/>
      <c r="AY604" s="1"/>
      <c r="AZ604" s="1"/>
    </row>
    <row r="605" spans="1:52" ht="13.5" customHeight="1" x14ac:dyDescent="0.2">
      <c r="A605" s="4"/>
      <c r="B605" s="112"/>
      <c r="C605" s="113"/>
      <c r="D605" s="5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09"/>
      <c r="AC605" s="109"/>
      <c r="AD605" s="109"/>
      <c r="AE605" s="109"/>
      <c r="AF605" s="109"/>
      <c r="AG605" s="109"/>
      <c r="AH605" s="109"/>
      <c r="AI605" s="109"/>
      <c r="AJ605" s="109"/>
      <c r="AK605" s="109"/>
      <c r="AL605" s="109"/>
      <c r="AM605" s="109"/>
      <c r="AN605" s="109"/>
      <c r="AO605" s="109"/>
      <c r="AP605" s="109"/>
      <c r="AQ605" s="109"/>
      <c r="AR605" s="109"/>
      <c r="AS605" s="109"/>
      <c r="AT605" s="109"/>
      <c r="AU605" s="109"/>
      <c r="AV605" s="1"/>
      <c r="AW605" s="1"/>
      <c r="AX605" s="1"/>
      <c r="AY605" s="1"/>
      <c r="AZ605" s="1"/>
    </row>
    <row r="606" spans="1:52" ht="13.5" customHeight="1" x14ac:dyDescent="0.2">
      <c r="A606" s="4"/>
      <c r="B606" s="112"/>
      <c r="C606" s="113"/>
      <c r="D606" s="5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09"/>
      <c r="AC606" s="109"/>
      <c r="AD606" s="109"/>
      <c r="AE606" s="109"/>
      <c r="AF606" s="109"/>
      <c r="AG606" s="109"/>
      <c r="AH606" s="109"/>
      <c r="AI606" s="109"/>
      <c r="AJ606" s="109"/>
      <c r="AK606" s="109"/>
      <c r="AL606" s="109"/>
      <c r="AM606" s="109"/>
      <c r="AN606" s="109"/>
      <c r="AO606" s="109"/>
      <c r="AP606" s="109"/>
      <c r="AQ606" s="109"/>
      <c r="AR606" s="109"/>
      <c r="AS606" s="109"/>
      <c r="AT606" s="109"/>
      <c r="AU606" s="109"/>
      <c r="AV606" s="1"/>
      <c r="AW606" s="1"/>
      <c r="AX606" s="1"/>
      <c r="AY606" s="1"/>
      <c r="AZ606" s="1"/>
    </row>
    <row r="607" spans="1:52" ht="13.5" customHeight="1" x14ac:dyDescent="0.2">
      <c r="A607" s="4"/>
      <c r="B607" s="112"/>
      <c r="C607" s="113"/>
      <c r="D607" s="5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09"/>
      <c r="AC607" s="109"/>
      <c r="AD607" s="109"/>
      <c r="AE607" s="109"/>
      <c r="AF607" s="109"/>
      <c r="AG607" s="109"/>
      <c r="AH607" s="109"/>
      <c r="AI607" s="109"/>
      <c r="AJ607" s="109"/>
      <c r="AK607" s="109"/>
      <c r="AL607" s="109"/>
      <c r="AM607" s="109"/>
      <c r="AN607" s="109"/>
      <c r="AO607" s="109"/>
      <c r="AP607" s="109"/>
      <c r="AQ607" s="109"/>
      <c r="AR607" s="109"/>
      <c r="AS607" s="109"/>
      <c r="AT607" s="109"/>
      <c r="AU607" s="109"/>
      <c r="AV607" s="1"/>
      <c r="AW607" s="1"/>
      <c r="AX607" s="1"/>
      <c r="AY607" s="1"/>
      <c r="AZ607" s="1"/>
    </row>
    <row r="608" spans="1:52" ht="13.5" customHeight="1" x14ac:dyDescent="0.2">
      <c r="A608" s="4"/>
      <c r="B608" s="112"/>
      <c r="C608" s="113"/>
      <c r="D608" s="5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09"/>
      <c r="AC608" s="109"/>
      <c r="AD608" s="109"/>
      <c r="AE608" s="109"/>
      <c r="AF608" s="109"/>
      <c r="AG608" s="109"/>
      <c r="AH608" s="109"/>
      <c r="AI608" s="109"/>
      <c r="AJ608" s="109"/>
      <c r="AK608" s="109"/>
      <c r="AL608" s="109"/>
      <c r="AM608" s="109"/>
      <c r="AN608" s="109"/>
      <c r="AO608" s="109"/>
      <c r="AP608" s="109"/>
      <c r="AQ608" s="109"/>
      <c r="AR608" s="109"/>
      <c r="AS608" s="109"/>
      <c r="AT608" s="109"/>
      <c r="AU608" s="109"/>
      <c r="AV608" s="1"/>
      <c r="AW608" s="1"/>
      <c r="AX608" s="1"/>
      <c r="AY608" s="1"/>
      <c r="AZ608" s="1"/>
    </row>
    <row r="609" spans="1:52" ht="13.5" customHeight="1" x14ac:dyDescent="0.2">
      <c r="A609" s="4"/>
      <c r="B609" s="112"/>
      <c r="C609" s="113"/>
      <c r="D609" s="5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09"/>
      <c r="AC609" s="109"/>
      <c r="AD609" s="109"/>
      <c r="AE609" s="109"/>
      <c r="AF609" s="109"/>
      <c r="AG609" s="109"/>
      <c r="AH609" s="109"/>
      <c r="AI609" s="109"/>
      <c r="AJ609" s="109"/>
      <c r="AK609" s="109"/>
      <c r="AL609" s="109"/>
      <c r="AM609" s="109"/>
      <c r="AN609" s="109"/>
      <c r="AO609" s="109"/>
      <c r="AP609" s="109"/>
      <c r="AQ609" s="109"/>
      <c r="AR609" s="109"/>
      <c r="AS609" s="109"/>
      <c r="AT609" s="109"/>
      <c r="AU609" s="109"/>
      <c r="AV609" s="1"/>
      <c r="AW609" s="1"/>
      <c r="AX609" s="1"/>
      <c r="AY609" s="1"/>
      <c r="AZ609" s="1"/>
    </row>
    <row r="610" spans="1:52" ht="13.5" customHeight="1" x14ac:dyDescent="0.2">
      <c r="A610" s="4"/>
      <c r="B610" s="112"/>
      <c r="C610" s="113"/>
      <c r="D610" s="5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09"/>
      <c r="AC610" s="109"/>
      <c r="AD610" s="109"/>
      <c r="AE610" s="109"/>
      <c r="AF610" s="109"/>
      <c r="AG610" s="109"/>
      <c r="AH610" s="109"/>
      <c r="AI610" s="109"/>
      <c r="AJ610" s="109"/>
      <c r="AK610" s="109"/>
      <c r="AL610" s="109"/>
      <c r="AM610" s="109"/>
      <c r="AN610" s="109"/>
      <c r="AO610" s="109"/>
      <c r="AP610" s="109"/>
      <c r="AQ610" s="109"/>
      <c r="AR610" s="109"/>
      <c r="AS610" s="109"/>
      <c r="AT610" s="109"/>
      <c r="AU610" s="109"/>
      <c r="AV610" s="1"/>
      <c r="AW610" s="1"/>
      <c r="AX610" s="1"/>
      <c r="AY610" s="1"/>
      <c r="AZ610" s="1"/>
    </row>
    <row r="611" spans="1:52" ht="13.5" customHeight="1" x14ac:dyDescent="0.2">
      <c r="A611" s="4"/>
      <c r="B611" s="112"/>
      <c r="C611" s="113"/>
      <c r="D611" s="5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09"/>
      <c r="AC611" s="109"/>
      <c r="AD611" s="109"/>
      <c r="AE611" s="109"/>
      <c r="AF611" s="109"/>
      <c r="AG611" s="109"/>
      <c r="AH611" s="109"/>
      <c r="AI611" s="109"/>
      <c r="AJ611" s="109"/>
      <c r="AK611" s="109"/>
      <c r="AL611" s="109"/>
      <c r="AM611" s="109"/>
      <c r="AN611" s="109"/>
      <c r="AO611" s="109"/>
      <c r="AP611" s="109"/>
      <c r="AQ611" s="109"/>
      <c r="AR611" s="109"/>
      <c r="AS611" s="109"/>
      <c r="AT611" s="109"/>
      <c r="AU611" s="109"/>
      <c r="AV611" s="1"/>
      <c r="AW611" s="1"/>
      <c r="AX611" s="1"/>
      <c r="AY611" s="1"/>
      <c r="AZ611" s="1"/>
    </row>
    <row r="612" spans="1:52" ht="13.5" customHeight="1" x14ac:dyDescent="0.2">
      <c r="A612" s="4"/>
      <c r="B612" s="112"/>
      <c r="C612" s="113"/>
      <c r="D612" s="5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09"/>
      <c r="AC612" s="109"/>
      <c r="AD612" s="109"/>
      <c r="AE612" s="109"/>
      <c r="AF612" s="109"/>
      <c r="AG612" s="109"/>
      <c r="AH612" s="109"/>
      <c r="AI612" s="109"/>
      <c r="AJ612" s="109"/>
      <c r="AK612" s="109"/>
      <c r="AL612" s="109"/>
      <c r="AM612" s="109"/>
      <c r="AN612" s="109"/>
      <c r="AO612" s="109"/>
      <c r="AP612" s="109"/>
      <c r="AQ612" s="109"/>
      <c r="AR612" s="109"/>
      <c r="AS612" s="109"/>
      <c r="AT612" s="109"/>
      <c r="AU612" s="109"/>
      <c r="AV612" s="1"/>
      <c r="AW612" s="1"/>
      <c r="AX612" s="1"/>
      <c r="AY612" s="1"/>
      <c r="AZ612" s="1"/>
    </row>
    <row r="613" spans="1:52" ht="13.5" customHeight="1" x14ac:dyDescent="0.2">
      <c r="A613" s="4"/>
      <c r="B613" s="112"/>
      <c r="C613" s="113"/>
      <c r="D613" s="5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09"/>
      <c r="AC613" s="109"/>
      <c r="AD613" s="109"/>
      <c r="AE613" s="109"/>
      <c r="AF613" s="109"/>
      <c r="AG613" s="109"/>
      <c r="AH613" s="109"/>
      <c r="AI613" s="109"/>
      <c r="AJ613" s="109"/>
      <c r="AK613" s="109"/>
      <c r="AL613" s="109"/>
      <c r="AM613" s="109"/>
      <c r="AN613" s="109"/>
      <c r="AO613" s="109"/>
      <c r="AP613" s="109"/>
      <c r="AQ613" s="109"/>
      <c r="AR613" s="109"/>
      <c r="AS613" s="109"/>
      <c r="AT613" s="109"/>
      <c r="AU613" s="109"/>
      <c r="AV613" s="1"/>
      <c r="AW613" s="1"/>
      <c r="AX613" s="1"/>
      <c r="AY613" s="1"/>
      <c r="AZ613" s="1"/>
    </row>
    <row r="614" spans="1:52" ht="13.5" customHeight="1" x14ac:dyDescent="0.2">
      <c r="A614" s="4"/>
      <c r="B614" s="112"/>
      <c r="C614" s="113"/>
      <c r="D614" s="5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09"/>
      <c r="AC614" s="109"/>
      <c r="AD614" s="109"/>
      <c r="AE614" s="109"/>
      <c r="AF614" s="109"/>
      <c r="AG614" s="109"/>
      <c r="AH614" s="109"/>
      <c r="AI614" s="109"/>
      <c r="AJ614" s="109"/>
      <c r="AK614" s="109"/>
      <c r="AL614" s="109"/>
      <c r="AM614" s="109"/>
      <c r="AN614" s="109"/>
      <c r="AO614" s="109"/>
      <c r="AP614" s="109"/>
      <c r="AQ614" s="109"/>
      <c r="AR614" s="109"/>
      <c r="AS614" s="109"/>
      <c r="AT614" s="109"/>
      <c r="AU614" s="109"/>
      <c r="AV614" s="1"/>
      <c r="AW614" s="1"/>
      <c r="AX614" s="1"/>
      <c r="AY614" s="1"/>
      <c r="AZ614" s="1"/>
    </row>
    <row r="615" spans="1:52" ht="13.5" customHeight="1" x14ac:dyDescent="0.2">
      <c r="A615" s="4"/>
      <c r="B615" s="112"/>
      <c r="C615" s="113"/>
      <c r="D615" s="5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09"/>
      <c r="AC615" s="109"/>
      <c r="AD615" s="109"/>
      <c r="AE615" s="109"/>
      <c r="AF615" s="109"/>
      <c r="AG615" s="109"/>
      <c r="AH615" s="109"/>
      <c r="AI615" s="109"/>
      <c r="AJ615" s="109"/>
      <c r="AK615" s="109"/>
      <c r="AL615" s="109"/>
      <c r="AM615" s="109"/>
      <c r="AN615" s="109"/>
      <c r="AO615" s="109"/>
      <c r="AP615" s="109"/>
      <c r="AQ615" s="109"/>
      <c r="AR615" s="109"/>
      <c r="AS615" s="109"/>
      <c r="AT615" s="109"/>
      <c r="AU615" s="109"/>
      <c r="AV615" s="1"/>
      <c r="AW615" s="1"/>
      <c r="AX615" s="1"/>
      <c r="AY615" s="1"/>
      <c r="AZ615" s="1"/>
    </row>
    <row r="616" spans="1:52" ht="13.5" customHeight="1" x14ac:dyDescent="0.2">
      <c r="A616" s="4"/>
      <c r="B616" s="112"/>
      <c r="C616" s="113"/>
      <c r="D616" s="5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09"/>
      <c r="AC616" s="109"/>
      <c r="AD616" s="109"/>
      <c r="AE616" s="109"/>
      <c r="AF616" s="109"/>
      <c r="AG616" s="109"/>
      <c r="AH616" s="109"/>
      <c r="AI616" s="109"/>
      <c r="AJ616" s="109"/>
      <c r="AK616" s="109"/>
      <c r="AL616" s="109"/>
      <c r="AM616" s="109"/>
      <c r="AN616" s="109"/>
      <c r="AO616" s="109"/>
      <c r="AP616" s="109"/>
      <c r="AQ616" s="109"/>
      <c r="AR616" s="109"/>
      <c r="AS616" s="109"/>
      <c r="AT616" s="109"/>
      <c r="AU616" s="109"/>
      <c r="AV616" s="1"/>
      <c r="AW616" s="1"/>
      <c r="AX616" s="1"/>
      <c r="AY616" s="1"/>
      <c r="AZ616" s="1"/>
    </row>
    <row r="617" spans="1:52" ht="13.5" customHeight="1" x14ac:dyDescent="0.2">
      <c r="A617" s="4"/>
      <c r="B617" s="112"/>
      <c r="C617" s="113"/>
      <c r="D617" s="5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09"/>
      <c r="AC617" s="109"/>
      <c r="AD617" s="109"/>
      <c r="AE617" s="109"/>
      <c r="AF617" s="109"/>
      <c r="AG617" s="109"/>
      <c r="AH617" s="109"/>
      <c r="AI617" s="109"/>
      <c r="AJ617" s="109"/>
      <c r="AK617" s="109"/>
      <c r="AL617" s="109"/>
      <c r="AM617" s="109"/>
      <c r="AN617" s="109"/>
      <c r="AO617" s="109"/>
      <c r="AP617" s="109"/>
      <c r="AQ617" s="109"/>
      <c r="AR617" s="109"/>
      <c r="AS617" s="109"/>
      <c r="AT617" s="109"/>
      <c r="AU617" s="109"/>
      <c r="AV617" s="1"/>
      <c r="AW617" s="1"/>
      <c r="AX617" s="1"/>
      <c r="AY617" s="1"/>
      <c r="AZ617" s="1"/>
    </row>
    <row r="618" spans="1:52" ht="13.5" customHeight="1" x14ac:dyDescent="0.2">
      <c r="A618" s="4"/>
      <c r="B618" s="112"/>
      <c r="C618" s="113"/>
      <c r="D618" s="5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09"/>
      <c r="AC618" s="109"/>
      <c r="AD618" s="109"/>
      <c r="AE618" s="109"/>
      <c r="AF618" s="109"/>
      <c r="AG618" s="109"/>
      <c r="AH618" s="109"/>
      <c r="AI618" s="109"/>
      <c r="AJ618" s="109"/>
      <c r="AK618" s="109"/>
      <c r="AL618" s="109"/>
      <c r="AM618" s="109"/>
      <c r="AN618" s="109"/>
      <c r="AO618" s="109"/>
      <c r="AP618" s="109"/>
      <c r="AQ618" s="109"/>
      <c r="AR618" s="109"/>
      <c r="AS618" s="109"/>
      <c r="AT618" s="109"/>
      <c r="AU618" s="109"/>
      <c r="AV618" s="1"/>
      <c r="AW618" s="1"/>
      <c r="AX618" s="1"/>
      <c r="AY618" s="1"/>
      <c r="AZ618" s="1"/>
    </row>
    <row r="619" spans="1:52" ht="13.5" customHeight="1" x14ac:dyDescent="0.2">
      <c r="A619" s="4"/>
      <c r="B619" s="112"/>
      <c r="C619" s="113"/>
      <c r="D619" s="5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09"/>
      <c r="AC619" s="109"/>
      <c r="AD619" s="109"/>
      <c r="AE619" s="109"/>
      <c r="AF619" s="109"/>
      <c r="AG619" s="109"/>
      <c r="AH619" s="109"/>
      <c r="AI619" s="109"/>
      <c r="AJ619" s="109"/>
      <c r="AK619" s="109"/>
      <c r="AL619" s="109"/>
      <c r="AM619" s="109"/>
      <c r="AN619" s="109"/>
      <c r="AO619" s="109"/>
      <c r="AP619" s="109"/>
      <c r="AQ619" s="109"/>
      <c r="AR619" s="109"/>
      <c r="AS619" s="109"/>
      <c r="AT619" s="109"/>
      <c r="AU619" s="109"/>
      <c r="AV619" s="1"/>
      <c r="AW619" s="1"/>
      <c r="AX619" s="1"/>
      <c r="AY619" s="1"/>
      <c r="AZ619" s="1"/>
    </row>
    <row r="620" spans="1:52" ht="13.5" customHeight="1" x14ac:dyDescent="0.2">
      <c r="A620" s="4"/>
      <c r="B620" s="112"/>
      <c r="C620" s="113"/>
      <c r="D620" s="5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09"/>
      <c r="AC620" s="109"/>
      <c r="AD620" s="109"/>
      <c r="AE620" s="109"/>
      <c r="AF620" s="109"/>
      <c r="AG620" s="109"/>
      <c r="AH620" s="109"/>
      <c r="AI620" s="109"/>
      <c r="AJ620" s="109"/>
      <c r="AK620" s="109"/>
      <c r="AL620" s="109"/>
      <c r="AM620" s="109"/>
      <c r="AN620" s="109"/>
      <c r="AO620" s="109"/>
      <c r="AP620" s="109"/>
      <c r="AQ620" s="109"/>
      <c r="AR620" s="109"/>
      <c r="AS620" s="109"/>
      <c r="AT620" s="109"/>
      <c r="AU620" s="109"/>
      <c r="AV620" s="1"/>
      <c r="AW620" s="1"/>
      <c r="AX620" s="1"/>
      <c r="AY620" s="1"/>
      <c r="AZ620" s="1"/>
    </row>
    <row r="621" spans="1:52" ht="13.5" customHeight="1" x14ac:dyDescent="0.2">
      <c r="A621" s="4"/>
      <c r="B621" s="112"/>
      <c r="C621" s="113"/>
      <c r="D621" s="5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09"/>
      <c r="AC621" s="109"/>
      <c r="AD621" s="109"/>
      <c r="AE621" s="109"/>
      <c r="AF621" s="109"/>
      <c r="AG621" s="109"/>
      <c r="AH621" s="109"/>
      <c r="AI621" s="109"/>
      <c r="AJ621" s="109"/>
      <c r="AK621" s="109"/>
      <c r="AL621" s="109"/>
      <c r="AM621" s="109"/>
      <c r="AN621" s="109"/>
      <c r="AO621" s="109"/>
      <c r="AP621" s="109"/>
      <c r="AQ621" s="109"/>
      <c r="AR621" s="109"/>
      <c r="AS621" s="109"/>
      <c r="AT621" s="109"/>
      <c r="AU621" s="109"/>
      <c r="AV621" s="1"/>
      <c r="AW621" s="1"/>
      <c r="AX621" s="1"/>
      <c r="AY621" s="1"/>
      <c r="AZ621" s="1"/>
    </row>
    <row r="622" spans="1:52" ht="13.5" customHeight="1" x14ac:dyDescent="0.2">
      <c r="A622" s="4"/>
      <c r="B622" s="112"/>
      <c r="C622" s="113"/>
      <c r="D622" s="5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09"/>
      <c r="AC622" s="109"/>
      <c r="AD622" s="109"/>
      <c r="AE622" s="109"/>
      <c r="AF622" s="109"/>
      <c r="AG622" s="109"/>
      <c r="AH622" s="109"/>
      <c r="AI622" s="109"/>
      <c r="AJ622" s="109"/>
      <c r="AK622" s="109"/>
      <c r="AL622" s="109"/>
      <c r="AM622" s="109"/>
      <c r="AN622" s="109"/>
      <c r="AO622" s="109"/>
      <c r="AP622" s="109"/>
      <c r="AQ622" s="109"/>
      <c r="AR622" s="109"/>
      <c r="AS622" s="109"/>
      <c r="AT622" s="109"/>
      <c r="AU622" s="109"/>
      <c r="AV622" s="1"/>
      <c r="AW622" s="1"/>
      <c r="AX622" s="1"/>
      <c r="AY622" s="1"/>
      <c r="AZ622" s="1"/>
    </row>
    <row r="623" spans="1:52" ht="13.5" customHeight="1" x14ac:dyDescent="0.2">
      <c r="A623" s="4"/>
      <c r="B623" s="112"/>
      <c r="C623" s="113"/>
      <c r="D623" s="5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09"/>
      <c r="AC623" s="109"/>
      <c r="AD623" s="109"/>
      <c r="AE623" s="109"/>
      <c r="AF623" s="109"/>
      <c r="AG623" s="109"/>
      <c r="AH623" s="109"/>
      <c r="AI623" s="109"/>
      <c r="AJ623" s="109"/>
      <c r="AK623" s="109"/>
      <c r="AL623" s="109"/>
      <c r="AM623" s="109"/>
      <c r="AN623" s="109"/>
      <c r="AO623" s="109"/>
      <c r="AP623" s="109"/>
      <c r="AQ623" s="109"/>
      <c r="AR623" s="109"/>
      <c r="AS623" s="109"/>
      <c r="AT623" s="109"/>
      <c r="AU623" s="109"/>
      <c r="AV623" s="1"/>
      <c r="AW623" s="1"/>
      <c r="AX623" s="1"/>
      <c r="AY623" s="1"/>
      <c r="AZ623" s="1"/>
    </row>
    <row r="624" spans="1:52" ht="13.5" customHeight="1" x14ac:dyDescent="0.2">
      <c r="A624" s="4"/>
      <c r="B624" s="112"/>
      <c r="C624" s="113"/>
      <c r="D624" s="5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09"/>
      <c r="AC624" s="109"/>
      <c r="AD624" s="109"/>
      <c r="AE624" s="109"/>
      <c r="AF624" s="109"/>
      <c r="AG624" s="109"/>
      <c r="AH624" s="109"/>
      <c r="AI624" s="109"/>
      <c r="AJ624" s="109"/>
      <c r="AK624" s="109"/>
      <c r="AL624" s="109"/>
      <c r="AM624" s="109"/>
      <c r="AN624" s="109"/>
      <c r="AO624" s="109"/>
      <c r="AP624" s="109"/>
      <c r="AQ624" s="109"/>
      <c r="AR624" s="109"/>
      <c r="AS624" s="109"/>
      <c r="AT624" s="109"/>
      <c r="AU624" s="109"/>
      <c r="AV624" s="1"/>
      <c r="AW624" s="1"/>
      <c r="AX624" s="1"/>
      <c r="AY624" s="1"/>
      <c r="AZ624" s="1"/>
    </row>
    <row r="625" spans="1:52" ht="13.5" customHeight="1" x14ac:dyDescent="0.2">
      <c r="A625" s="4"/>
      <c r="B625" s="112"/>
      <c r="C625" s="113"/>
      <c r="D625" s="5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09"/>
      <c r="AC625" s="109"/>
      <c r="AD625" s="109"/>
      <c r="AE625" s="109"/>
      <c r="AF625" s="109"/>
      <c r="AG625" s="109"/>
      <c r="AH625" s="109"/>
      <c r="AI625" s="109"/>
      <c r="AJ625" s="109"/>
      <c r="AK625" s="109"/>
      <c r="AL625" s="109"/>
      <c r="AM625" s="109"/>
      <c r="AN625" s="109"/>
      <c r="AO625" s="109"/>
      <c r="AP625" s="109"/>
      <c r="AQ625" s="109"/>
      <c r="AR625" s="109"/>
      <c r="AS625" s="109"/>
      <c r="AT625" s="109"/>
      <c r="AU625" s="109"/>
      <c r="AV625" s="1"/>
      <c r="AW625" s="1"/>
      <c r="AX625" s="1"/>
      <c r="AY625" s="1"/>
      <c r="AZ625" s="1"/>
    </row>
    <row r="626" spans="1:52" ht="13.5" customHeight="1" x14ac:dyDescent="0.2">
      <c r="A626" s="4"/>
      <c r="B626" s="112"/>
      <c r="C626" s="113"/>
      <c r="D626" s="5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09"/>
      <c r="AC626" s="109"/>
      <c r="AD626" s="109"/>
      <c r="AE626" s="109"/>
      <c r="AF626" s="109"/>
      <c r="AG626" s="109"/>
      <c r="AH626" s="109"/>
      <c r="AI626" s="109"/>
      <c r="AJ626" s="109"/>
      <c r="AK626" s="109"/>
      <c r="AL626" s="109"/>
      <c r="AM626" s="109"/>
      <c r="AN626" s="109"/>
      <c r="AO626" s="109"/>
      <c r="AP626" s="109"/>
      <c r="AQ626" s="109"/>
      <c r="AR626" s="109"/>
      <c r="AS626" s="109"/>
      <c r="AT626" s="109"/>
      <c r="AU626" s="109"/>
      <c r="AV626" s="1"/>
      <c r="AW626" s="1"/>
      <c r="AX626" s="1"/>
      <c r="AY626" s="1"/>
      <c r="AZ626" s="1"/>
    </row>
    <row r="627" spans="1:52" ht="13.5" customHeight="1" x14ac:dyDescent="0.2">
      <c r="A627" s="4"/>
      <c r="B627" s="112"/>
      <c r="C627" s="113"/>
      <c r="D627" s="5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09"/>
      <c r="AC627" s="109"/>
      <c r="AD627" s="109"/>
      <c r="AE627" s="109"/>
      <c r="AF627" s="109"/>
      <c r="AG627" s="109"/>
      <c r="AH627" s="109"/>
      <c r="AI627" s="109"/>
      <c r="AJ627" s="109"/>
      <c r="AK627" s="109"/>
      <c r="AL627" s="109"/>
      <c r="AM627" s="109"/>
      <c r="AN627" s="109"/>
      <c r="AO627" s="109"/>
      <c r="AP627" s="109"/>
      <c r="AQ627" s="109"/>
      <c r="AR627" s="109"/>
      <c r="AS627" s="109"/>
      <c r="AT627" s="109"/>
      <c r="AU627" s="109"/>
      <c r="AV627" s="1"/>
      <c r="AW627" s="1"/>
      <c r="AX627" s="1"/>
      <c r="AY627" s="1"/>
      <c r="AZ627" s="1"/>
    </row>
    <row r="628" spans="1:52" ht="13.5" customHeight="1" x14ac:dyDescent="0.2">
      <c r="A628" s="4"/>
      <c r="B628" s="112"/>
      <c r="C628" s="113"/>
      <c r="D628" s="5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09"/>
      <c r="AC628" s="109"/>
      <c r="AD628" s="109"/>
      <c r="AE628" s="109"/>
      <c r="AF628" s="109"/>
      <c r="AG628" s="109"/>
      <c r="AH628" s="109"/>
      <c r="AI628" s="109"/>
      <c r="AJ628" s="109"/>
      <c r="AK628" s="109"/>
      <c r="AL628" s="109"/>
      <c r="AM628" s="109"/>
      <c r="AN628" s="109"/>
      <c r="AO628" s="109"/>
      <c r="AP628" s="109"/>
      <c r="AQ628" s="109"/>
      <c r="AR628" s="109"/>
      <c r="AS628" s="109"/>
      <c r="AT628" s="109"/>
      <c r="AU628" s="109"/>
      <c r="AV628" s="1"/>
      <c r="AW628" s="1"/>
      <c r="AX628" s="1"/>
      <c r="AY628" s="1"/>
      <c r="AZ628" s="1"/>
    </row>
    <row r="629" spans="1:52" ht="13.5" customHeight="1" x14ac:dyDescent="0.2">
      <c r="A629" s="4"/>
      <c r="B629" s="112"/>
      <c r="C629" s="113"/>
      <c r="D629" s="5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09"/>
      <c r="AC629" s="109"/>
      <c r="AD629" s="109"/>
      <c r="AE629" s="109"/>
      <c r="AF629" s="109"/>
      <c r="AG629" s="109"/>
      <c r="AH629" s="109"/>
      <c r="AI629" s="109"/>
      <c r="AJ629" s="109"/>
      <c r="AK629" s="109"/>
      <c r="AL629" s="109"/>
      <c r="AM629" s="109"/>
      <c r="AN629" s="109"/>
      <c r="AO629" s="109"/>
      <c r="AP629" s="109"/>
      <c r="AQ629" s="109"/>
      <c r="AR629" s="109"/>
      <c r="AS629" s="109"/>
      <c r="AT629" s="109"/>
      <c r="AU629" s="109"/>
      <c r="AV629" s="1"/>
      <c r="AW629" s="1"/>
      <c r="AX629" s="1"/>
      <c r="AY629" s="1"/>
      <c r="AZ629" s="1"/>
    </row>
    <row r="630" spans="1:52" ht="13.5" customHeight="1" x14ac:dyDescent="0.2">
      <c r="A630" s="4"/>
      <c r="B630" s="112"/>
      <c r="C630" s="113"/>
      <c r="D630" s="5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09"/>
      <c r="AC630" s="109"/>
      <c r="AD630" s="109"/>
      <c r="AE630" s="109"/>
      <c r="AF630" s="109"/>
      <c r="AG630" s="109"/>
      <c r="AH630" s="109"/>
      <c r="AI630" s="109"/>
      <c r="AJ630" s="109"/>
      <c r="AK630" s="109"/>
      <c r="AL630" s="109"/>
      <c r="AM630" s="109"/>
      <c r="AN630" s="109"/>
      <c r="AO630" s="109"/>
      <c r="AP630" s="109"/>
      <c r="AQ630" s="109"/>
      <c r="AR630" s="109"/>
      <c r="AS630" s="109"/>
      <c r="AT630" s="109"/>
      <c r="AU630" s="109"/>
      <c r="AV630" s="1"/>
      <c r="AW630" s="1"/>
      <c r="AX630" s="1"/>
      <c r="AY630" s="1"/>
      <c r="AZ630" s="1"/>
    </row>
    <row r="631" spans="1:52" ht="13.5" customHeight="1" x14ac:dyDescent="0.2">
      <c r="A631" s="4"/>
      <c r="B631" s="112"/>
      <c r="C631" s="113"/>
      <c r="D631" s="5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09"/>
      <c r="AC631" s="109"/>
      <c r="AD631" s="109"/>
      <c r="AE631" s="109"/>
      <c r="AF631" s="109"/>
      <c r="AG631" s="109"/>
      <c r="AH631" s="109"/>
      <c r="AI631" s="109"/>
      <c r="AJ631" s="109"/>
      <c r="AK631" s="109"/>
      <c r="AL631" s="109"/>
      <c r="AM631" s="109"/>
      <c r="AN631" s="109"/>
      <c r="AO631" s="109"/>
      <c r="AP631" s="109"/>
      <c r="AQ631" s="109"/>
      <c r="AR631" s="109"/>
      <c r="AS631" s="109"/>
      <c r="AT631" s="109"/>
      <c r="AU631" s="109"/>
      <c r="AV631" s="1"/>
      <c r="AW631" s="1"/>
      <c r="AX631" s="1"/>
      <c r="AY631" s="1"/>
      <c r="AZ631" s="1"/>
    </row>
    <row r="632" spans="1:52" ht="13.5" customHeight="1" x14ac:dyDescent="0.2">
      <c r="A632" s="4"/>
      <c r="B632" s="112"/>
      <c r="C632" s="113"/>
      <c r="D632" s="5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09"/>
      <c r="AC632" s="109"/>
      <c r="AD632" s="109"/>
      <c r="AE632" s="109"/>
      <c r="AF632" s="109"/>
      <c r="AG632" s="109"/>
      <c r="AH632" s="109"/>
      <c r="AI632" s="109"/>
      <c r="AJ632" s="109"/>
      <c r="AK632" s="109"/>
      <c r="AL632" s="109"/>
      <c r="AM632" s="109"/>
      <c r="AN632" s="109"/>
      <c r="AO632" s="109"/>
      <c r="AP632" s="109"/>
      <c r="AQ632" s="109"/>
      <c r="AR632" s="109"/>
      <c r="AS632" s="109"/>
      <c r="AT632" s="109"/>
      <c r="AU632" s="109"/>
      <c r="AV632" s="1"/>
      <c r="AW632" s="1"/>
      <c r="AX632" s="1"/>
      <c r="AY632" s="1"/>
      <c r="AZ632" s="1"/>
    </row>
    <row r="633" spans="1:52" ht="13.5" customHeight="1" x14ac:dyDescent="0.2">
      <c r="A633" s="4"/>
      <c r="B633" s="112"/>
      <c r="C633" s="113"/>
      <c r="D633" s="5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09"/>
      <c r="AC633" s="109"/>
      <c r="AD633" s="109"/>
      <c r="AE633" s="109"/>
      <c r="AF633" s="109"/>
      <c r="AG633" s="109"/>
      <c r="AH633" s="109"/>
      <c r="AI633" s="109"/>
      <c r="AJ633" s="109"/>
      <c r="AK633" s="109"/>
      <c r="AL633" s="109"/>
      <c r="AM633" s="109"/>
      <c r="AN633" s="109"/>
      <c r="AO633" s="109"/>
      <c r="AP633" s="109"/>
      <c r="AQ633" s="109"/>
      <c r="AR633" s="109"/>
      <c r="AS633" s="109"/>
      <c r="AT633" s="109"/>
      <c r="AU633" s="109"/>
      <c r="AV633" s="1"/>
      <c r="AW633" s="1"/>
      <c r="AX633" s="1"/>
      <c r="AY633" s="1"/>
      <c r="AZ633" s="1"/>
    </row>
    <row r="634" spans="1:52" ht="13.5" customHeight="1" x14ac:dyDescent="0.2">
      <c r="A634" s="4"/>
      <c r="B634" s="112"/>
      <c r="C634" s="113"/>
      <c r="D634" s="5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09"/>
      <c r="AC634" s="109"/>
      <c r="AD634" s="109"/>
      <c r="AE634" s="109"/>
      <c r="AF634" s="109"/>
      <c r="AG634" s="109"/>
      <c r="AH634" s="109"/>
      <c r="AI634" s="109"/>
      <c r="AJ634" s="109"/>
      <c r="AK634" s="109"/>
      <c r="AL634" s="109"/>
      <c r="AM634" s="109"/>
      <c r="AN634" s="109"/>
      <c r="AO634" s="109"/>
      <c r="AP634" s="109"/>
      <c r="AQ634" s="109"/>
      <c r="AR634" s="109"/>
      <c r="AS634" s="109"/>
      <c r="AT634" s="109"/>
      <c r="AU634" s="109"/>
      <c r="AV634" s="1"/>
      <c r="AW634" s="1"/>
      <c r="AX634" s="1"/>
      <c r="AY634" s="1"/>
      <c r="AZ634" s="1"/>
    </row>
    <row r="635" spans="1:52" ht="13.5" customHeight="1" x14ac:dyDescent="0.2">
      <c r="A635" s="4"/>
      <c r="B635" s="112"/>
      <c r="C635" s="113"/>
      <c r="D635" s="5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09"/>
      <c r="AC635" s="109"/>
      <c r="AD635" s="109"/>
      <c r="AE635" s="109"/>
      <c r="AF635" s="109"/>
      <c r="AG635" s="109"/>
      <c r="AH635" s="109"/>
      <c r="AI635" s="109"/>
      <c r="AJ635" s="109"/>
      <c r="AK635" s="109"/>
      <c r="AL635" s="109"/>
      <c r="AM635" s="109"/>
      <c r="AN635" s="109"/>
      <c r="AO635" s="109"/>
      <c r="AP635" s="109"/>
      <c r="AQ635" s="109"/>
      <c r="AR635" s="109"/>
      <c r="AS635" s="109"/>
      <c r="AT635" s="109"/>
      <c r="AU635" s="109"/>
      <c r="AV635" s="1"/>
      <c r="AW635" s="1"/>
      <c r="AX635" s="1"/>
      <c r="AY635" s="1"/>
      <c r="AZ635" s="1"/>
    </row>
    <row r="636" spans="1:52" ht="13.5" customHeight="1" x14ac:dyDescent="0.2">
      <c r="A636" s="4"/>
      <c r="B636" s="112"/>
      <c r="C636" s="113"/>
      <c r="D636" s="5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09"/>
      <c r="AC636" s="109"/>
      <c r="AD636" s="109"/>
      <c r="AE636" s="109"/>
      <c r="AF636" s="109"/>
      <c r="AG636" s="109"/>
      <c r="AH636" s="109"/>
      <c r="AI636" s="109"/>
      <c r="AJ636" s="109"/>
      <c r="AK636" s="109"/>
      <c r="AL636" s="109"/>
      <c r="AM636" s="109"/>
      <c r="AN636" s="109"/>
      <c r="AO636" s="109"/>
      <c r="AP636" s="109"/>
      <c r="AQ636" s="109"/>
      <c r="AR636" s="109"/>
      <c r="AS636" s="109"/>
      <c r="AT636" s="109"/>
      <c r="AU636" s="109"/>
      <c r="AV636" s="1"/>
      <c r="AW636" s="1"/>
      <c r="AX636" s="1"/>
      <c r="AY636" s="1"/>
      <c r="AZ636" s="1"/>
    </row>
    <row r="637" spans="1:52" ht="13.5" customHeight="1" x14ac:dyDescent="0.2">
      <c r="A637" s="4"/>
      <c r="B637" s="112"/>
      <c r="C637" s="113"/>
      <c r="D637" s="5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09"/>
      <c r="AC637" s="109"/>
      <c r="AD637" s="109"/>
      <c r="AE637" s="109"/>
      <c r="AF637" s="109"/>
      <c r="AG637" s="109"/>
      <c r="AH637" s="109"/>
      <c r="AI637" s="109"/>
      <c r="AJ637" s="109"/>
      <c r="AK637" s="109"/>
      <c r="AL637" s="109"/>
      <c r="AM637" s="109"/>
      <c r="AN637" s="109"/>
      <c r="AO637" s="109"/>
      <c r="AP637" s="109"/>
      <c r="AQ637" s="109"/>
      <c r="AR637" s="109"/>
      <c r="AS637" s="109"/>
      <c r="AT637" s="109"/>
      <c r="AU637" s="109"/>
      <c r="AV637" s="1"/>
      <c r="AW637" s="1"/>
      <c r="AX637" s="1"/>
      <c r="AY637" s="1"/>
      <c r="AZ637" s="1"/>
    </row>
    <row r="638" spans="1:52" ht="13.5" customHeight="1" x14ac:dyDescent="0.2">
      <c r="A638" s="4"/>
      <c r="B638" s="112"/>
      <c r="C638" s="113"/>
      <c r="D638" s="5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09"/>
      <c r="AC638" s="109"/>
      <c r="AD638" s="109"/>
      <c r="AE638" s="109"/>
      <c r="AF638" s="109"/>
      <c r="AG638" s="109"/>
      <c r="AH638" s="109"/>
      <c r="AI638" s="109"/>
      <c r="AJ638" s="109"/>
      <c r="AK638" s="109"/>
      <c r="AL638" s="109"/>
      <c r="AM638" s="109"/>
      <c r="AN638" s="109"/>
      <c r="AO638" s="109"/>
      <c r="AP638" s="109"/>
      <c r="AQ638" s="109"/>
      <c r="AR638" s="109"/>
      <c r="AS638" s="109"/>
      <c r="AT638" s="109"/>
      <c r="AU638" s="109"/>
      <c r="AV638" s="1"/>
      <c r="AW638" s="1"/>
      <c r="AX638" s="1"/>
      <c r="AY638" s="1"/>
      <c r="AZ638" s="1"/>
    </row>
    <row r="639" spans="1:52" ht="13.5" customHeight="1" x14ac:dyDescent="0.2">
      <c r="A639" s="4"/>
      <c r="B639" s="112"/>
      <c r="C639" s="113"/>
      <c r="D639" s="5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09"/>
      <c r="AC639" s="109"/>
      <c r="AD639" s="109"/>
      <c r="AE639" s="109"/>
      <c r="AF639" s="109"/>
      <c r="AG639" s="109"/>
      <c r="AH639" s="109"/>
      <c r="AI639" s="109"/>
      <c r="AJ639" s="109"/>
      <c r="AK639" s="109"/>
      <c r="AL639" s="109"/>
      <c r="AM639" s="109"/>
      <c r="AN639" s="109"/>
      <c r="AO639" s="109"/>
      <c r="AP639" s="109"/>
      <c r="AQ639" s="109"/>
      <c r="AR639" s="109"/>
      <c r="AS639" s="109"/>
      <c r="AT639" s="109"/>
      <c r="AU639" s="109"/>
      <c r="AV639" s="1"/>
      <c r="AW639" s="1"/>
      <c r="AX639" s="1"/>
      <c r="AY639" s="1"/>
      <c r="AZ639" s="1"/>
    </row>
    <row r="640" spans="1:52" ht="13.5" customHeight="1" x14ac:dyDescent="0.2">
      <c r="A640" s="4"/>
      <c r="B640" s="112"/>
      <c r="C640" s="113"/>
      <c r="D640" s="5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09"/>
      <c r="AC640" s="109"/>
      <c r="AD640" s="109"/>
      <c r="AE640" s="109"/>
      <c r="AF640" s="109"/>
      <c r="AG640" s="109"/>
      <c r="AH640" s="109"/>
      <c r="AI640" s="109"/>
      <c r="AJ640" s="109"/>
      <c r="AK640" s="109"/>
      <c r="AL640" s="109"/>
      <c r="AM640" s="109"/>
      <c r="AN640" s="109"/>
      <c r="AO640" s="109"/>
      <c r="AP640" s="109"/>
      <c r="AQ640" s="109"/>
      <c r="AR640" s="109"/>
      <c r="AS640" s="109"/>
      <c r="AT640" s="109"/>
      <c r="AU640" s="109"/>
      <c r="AV640" s="1"/>
      <c r="AW640" s="1"/>
      <c r="AX640" s="1"/>
      <c r="AY640" s="1"/>
      <c r="AZ640" s="1"/>
    </row>
    <row r="641" spans="1:52" ht="13.5" customHeight="1" x14ac:dyDescent="0.2">
      <c r="A641" s="4"/>
      <c r="B641" s="112"/>
      <c r="C641" s="113"/>
      <c r="D641" s="5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09"/>
      <c r="AC641" s="109"/>
      <c r="AD641" s="109"/>
      <c r="AE641" s="109"/>
      <c r="AF641" s="109"/>
      <c r="AG641" s="109"/>
      <c r="AH641" s="109"/>
      <c r="AI641" s="109"/>
      <c r="AJ641" s="109"/>
      <c r="AK641" s="109"/>
      <c r="AL641" s="109"/>
      <c r="AM641" s="109"/>
      <c r="AN641" s="109"/>
      <c r="AO641" s="109"/>
      <c r="AP641" s="109"/>
      <c r="AQ641" s="109"/>
      <c r="AR641" s="109"/>
      <c r="AS641" s="109"/>
      <c r="AT641" s="109"/>
      <c r="AU641" s="109"/>
      <c r="AV641" s="1"/>
      <c r="AW641" s="1"/>
      <c r="AX641" s="1"/>
      <c r="AY641" s="1"/>
      <c r="AZ641" s="1"/>
    </row>
    <row r="642" spans="1:52" ht="13.5" customHeight="1" x14ac:dyDescent="0.2">
      <c r="A642" s="4"/>
      <c r="B642" s="112"/>
      <c r="C642" s="113"/>
      <c r="D642" s="5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09"/>
      <c r="AC642" s="109"/>
      <c r="AD642" s="109"/>
      <c r="AE642" s="109"/>
      <c r="AF642" s="109"/>
      <c r="AG642" s="109"/>
      <c r="AH642" s="109"/>
      <c r="AI642" s="109"/>
      <c r="AJ642" s="109"/>
      <c r="AK642" s="109"/>
      <c r="AL642" s="109"/>
      <c r="AM642" s="109"/>
      <c r="AN642" s="109"/>
      <c r="AO642" s="109"/>
      <c r="AP642" s="109"/>
      <c r="AQ642" s="109"/>
      <c r="AR642" s="109"/>
      <c r="AS642" s="109"/>
      <c r="AT642" s="109"/>
      <c r="AU642" s="109"/>
      <c r="AV642" s="1"/>
      <c r="AW642" s="1"/>
      <c r="AX642" s="1"/>
      <c r="AY642" s="1"/>
      <c r="AZ642" s="1"/>
    </row>
    <row r="643" spans="1:52" ht="13.5" customHeight="1" x14ac:dyDescent="0.2">
      <c r="A643" s="4"/>
      <c r="B643" s="112"/>
      <c r="C643" s="113"/>
      <c r="D643" s="5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09"/>
      <c r="AC643" s="109"/>
      <c r="AD643" s="109"/>
      <c r="AE643" s="109"/>
      <c r="AF643" s="109"/>
      <c r="AG643" s="109"/>
      <c r="AH643" s="109"/>
      <c r="AI643" s="109"/>
      <c r="AJ643" s="109"/>
      <c r="AK643" s="109"/>
      <c r="AL643" s="109"/>
      <c r="AM643" s="109"/>
      <c r="AN643" s="109"/>
      <c r="AO643" s="109"/>
      <c r="AP643" s="109"/>
      <c r="AQ643" s="109"/>
      <c r="AR643" s="109"/>
      <c r="AS643" s="109"/>
      <c r="AT643" s="109"/>
      <c r="AU643" s="109"/>
      <c r="AV643" s="1"/>
      <c r="AW643" s="1"/>
      <c r="AX643" s="1"/>
      <c r="AY643" s="1"/>
      <c r="AZ643" s="1"/>
    </row>
    <row r="644" spans="1:52" ht="13.5" customHeight="1" x14ac:dyDescent="0.2">
      <c r="A644" s="4"/>
      <c r="B644" s="112"/>
      <c r="C644" s="113"/>
      <c r="D644" s="5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09"/>
      <c r="AC644" s="109"/>
      <c r="AD644" s="109"/>
      <c r="AE644" s="109"/>
      <c r="AF644" s="109"/>
      <c r="AG644" s="109"/>
      <c r="AH644" s="109"/>
      <c r="AI644" s="109"/>
      <c r="AJ644" s="109"/>
      <c r="AK644" s="109"/>
      <c r="AL644" s="109"/>
      <c r="AM644" s="109"/>
      <c r="AN644" s="109"/>
      <c r="AO644" s="109"/>
      <c r="AP644" s="109"/>
      <c r="AQ644" s="109"/>
      <c r="AR644" s="109"/>
      <c r="AS644" s="109"/>
      <c r="AT644" s="109"/>
      <c r="AU644" s="109"/>
      <c r="AV644" s="1"/>
      <c r="AW644" s="1"/>
      <c r="AX644" s="1"/>
      <c r="AY644" s="1"/>
      <c r="AZ644" s="1"/>
    </row>
    <row r="645" spans="1:52" ht="13.5" customHeight="1" x14ac:dyDescent="0.2">
      <c r="A645" s="4"/>
      <c r="B645" s="112"/>
      <c r="C645" s="113"/>
      <c r="D645" s="5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09"/>
      <c r="AC645" s="109"/>
      <c r="AD645" s="109"/>
      <c r="AE645" s="109"/>
      <c r="AF645" s="109"/>
      <c r="AG645" s="109"/>
      <c r="AH645" s="109"/>
      <c r="AI645" s="109"/>
      <c r="AJ645" s="109"/>
      <c r="AK645" s="109"/>
      <c r="AL645" s="109"/>
      <c r="AM645" s="109"/>
      <c r="AN645" s="109"/>
      <c r="AO645" s="109"/>
      <c r="AP645" s="109"/>
      <c r="AQ645" s="109"/>
      <c r="AR645" s="109"/>
      <c r="AS645" s="109"/>
      <c r="AT645" s="109"/>
      <c r="AU645" s="109"/>
      <c r="AV645" s="1"/>
      <c r="AW645" s="1"/>
      <c r="AX645" s="1"/>
      <c r="AY645" s="1"/>
      <c r="AZ645" s="1"/>
    </row>
    <row r="646" spans="1:52" ht="13.5" customHeight="1" x14ac:dyDescent="0.2">
      <c r="A646" s="4"/>
      <c r="B646" s="112"/>
      <c r="C646" s="113"/>
      <c r="D646" s="5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09"/>
      <c r="AC646" s="109"/>
      <c r="AD646" s="109"/>
      <c r="AE646" s="109"/>
      <c r="AF646" s="109"/>
      <c r="AG646" s="109"/>
      <c r="AH646" s="109"/>
      <c r="AI646" s="109"/>
      <c r="AJ646" s="109"/>
      <c r="AK646" s="109"/>
      <c r="AL646" s="109"/>
      <c r="AM646" s="109"/>
      <c r="AN646" s="109"/>
      <c r="AO646" s="109"/>
      <c r="AP646" s="109"/>
      <c r="AQ646" s="109"/>
      <c r="AR646" s="109"/>
      <c r="AS646" s="109"/>
      <c r="AT646" s="109"/>
      <c r="AU646" s="109"/>
      <c r="AV646" s="1"/>
      <c r="AW646" s="1"/>
      <c r="AX646" s="1"/>
      <c r="AY646" s="1"/>
      <c r="AZ646" s="1"/>
    </row>
    <row r="647" spans="1:52" ht="13.5" customHeight="1" x14ac:dyDescent="0.2">
      <c r="A647" s="4"/>
      <c r="B647" s="112"/>
      <c r="C647" s="113"/>
      <c r="D647" s="5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09"/>
      <c r="AC647" s="109"/>
      <c r="AD647" s="109"/>
      <c r="AE647" s="109"/>
      <c r="AF647" s="109"/>
      <c r="AG647" s="109"/>
      <c r="AH647" s="109"/>
      <c r="AI647" s="109"/>
      <c r="AJ647" s="109"/>
      <c r="AK647" s="109"/>
      <c r="AL647" s="109"/>
      <c r="AM647" s="109"/>
      <c r="AN647" s="109"/>
      <c r="AO647" s="109"/>
      <c r="AP647" s="109"/>
      <c r="AQ647" s="109"/>
      <c r="AR647" s="109"/>
      <c r="AS647" s="109"/>
      <c r="AT647" s="109"/>
      <c r="AU647" s="109"/>
      <c r="AV647" s="1"/>
      <c r="AW647" s="1"/>
      <c r="AX647" s="1"/>
      <c r="AY647" s="1"/>
      <c r="AZ647" s="1"/>
    </row>
    <row r="648" spans="1:52" ht="13.5" customHeight="1" x14ac:dyDescent="0.2">
      <c r="A648" s="4"/>
      <c r="B648" s="112"/>
      <c r="C648" s="113"/>
      <c r="D648" s="5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09"/>
      <c r="AC648" s="109"/>
      <c r="AD648" s="109"/>
      <c r="AE648" s="109"/>
      <c r="AF648" s="109"/>
      <c r="AG648" s="109"/>
      <c r="AH648" s="109"/>
      <c r="AI648" s="109"/>
      <c r="AJ648" s="109"/>
      <c r="AK648" s="109"/>
      <c r="AL648" s="109"/>
      <c r="AM648" s="109"/>
      <c r="AN648" s="109"/>
      <c r="AO648" s="109"/>
      <c r="AP648" s="109"/>
      <c r="AQ648" s="109"/>
      <c r="AR648" s="109"/>
      <c r="AS648" s="109"/>
      <c r="AT648" s="109"/>
      <c r="AU648" s="109"/>
      <c r="AV648" s="1"/>
      <c r="AW648" s="1"/>
      <c r="AX648" s="1"/>
      <c r="AY648" s="1"/>
      <c r="AZ648" s="1"/>
    </row>
    <row r="649" spans="1:52" ht="13.5" customHeight="1" x14ac:dyDescent="0.2">
      <c r="A649" s="4"/>
      <c r="B649" s="112"/>
      <c r="C649" s="113"/>
      <c r="D649" s="5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09"/>
      <c r="AC649" s="109"/>
      <c r="AD649" s="109"/>
      <c r="AE649" s="109"/>
      <c r="AF649" s="109"/>
      <c r="AG649" s="109"/>
      <c r="AH649" s="109"/>
      <c r="AI649" s="109"/>
      <c r="AJ649" s="109"/>
      <c r="AK649" s="109"/>
      <c r="AL649" s="109"/>
      <c r="AM649" s="109"/>
      <c r="AN649" s="109"/>
      <c r="AO649" s="109"/>
      <c r="AP649" s="109"/>
      <c r="AQ649" s="109"/>
      <c r="AR649" s="109"/>
      <c r="AS649" s="109"/>
      <c r="AT649" s="109"/>
      <c r="AU649" s="109"/>
      <c r="AV649" s="1"/>
      <c r="AW649" s="1"/>
      <c r="AX649" s="1"/>
      <c r="AY649" s="1"/>
      <c r="AZ649" s="1"/>
    </row>
    <row r="650" spans="1:52" ht="13.5" customHeight="1" x14ac:dyDescent="0.2">
      <c r="A650" s="4"/>
      <c r="B650" s="112"/>
      <c r="C650" s="113"/>
      <c r="D650" s="5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09"/>
      <c r="AC650" s="109"/>
      <c r="AD650" s="109"/>
      <c r="AE650" s="109"/>
      <c r="AF650" s="109"/>
      <c r="AG650" s="109"/>
      <c r="AH650" s="109"/>
      <c r="AI650" s="109"/>
      <c r="AJ650" s="109"/>
      <c r="AK650" s="109"/>
      <c r="AL650" s="109"/>
      <c r="AM650" s="109"/>
      <c r="AN650" s="109"/>
      <c r="AO650" s="109"/>
      <c r="AP650" s="109"/>
      <c r="AQ650" s="109"/>
      <c r="AR650" s="109"/>
      <c r="AS650" s="109"/>
      <c r="AT650" s="109"/>
      <c r="AU650" s="109"/>
      <c r="AV650" s="1"/>
      <c r="AW650" s="1"/>
      <c r="AX650" s="1"/>
      <c r="AY650" s="1"/>
      <c r="AZ650" s="1"/>
    </row>
    <row r="651" spans="1:52" ht="13.5" customHeight="1" x14ac:dyDescent="0.2">
      <c r="A651" s="4"/>
      <c r="B651" s="112"/>
      <c r="C651" s="113"/>
      <c r="D651" s="5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09"/>
      <c r="AC651" s="109"/>
      <c r="AD651" s="109"/>
      <c r="AE651" s="109"/>
      <c r="AF651" s="109"/>
      <c r="AG651" s="109"/>
      <c r="AH651" s="109"/>
      <c r="AI651" s="109"/>
      <c r="AJ651" s="109"/>
      <c r="AK651" s="109"/>
      <c r="AL651" s="109"/>
      <c r="AM651" s="109"/>
      <c r="AN651" s="109"/>
      <c r="AO651" s="109"/>
      <c r="AP651" s="109"/>
      <c r="AQ651" s="109"/>
      <c r="AR651" s="109"/>
      <c r="AS651" s="109"/>
      <c r="AT651" s="109"/>
      <c r="AU651" s="109"/>
      <c r="AV651" s="1"/>
      <c r="AW651" s="1"/>
      <c r="AX651" s="1"/>
      <c r="AY651" s="1"/>
      <c r="AZ651" s="1"/>
    </row>
    <row r="652" spans="1:52" ht="13.5" customHeight="1" x14ac:dyDescent="0.2">
      <c r="A652" s="4"/>
      <c r="B652" s="112"/>
      <c r="C652" s="113"/>
      <c r="D652" s="5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09"/>
      <c r="AC652" s="109"/>
      <c r="AD652" s="109"/>
      <c r="AE652" s="109"/>
      <c r="AF652" s="109"/>
      <c r="AG652" s="109"/>
      <c r="AH652" s="109"/>
      <c r="AI652" s="109"/>
      <c r="AJ652" s="109"/>
      <c r="AK652" s="109"/>
      <c r="AL652" s="109"/>
      <c r="AM652" s="109"/>
      <c r="AN652" s="109"/>
      <c r="AO652" s="109"/>
      <c r="AP652" s="109"/>
      <c r="AQ652" s="109"/>
      <c r="AR652" s="109"/>
      <c r="AS652" s="109"/>
      <c r="AT652" s="109"/>
      <c r="AU652" s="109"/>
      <c r="AV652" s="1"/>
      <c r="AW652" s="1"/>
      <c r="AX652" s="1"/>
      <c r="AY652" s="1"/>
      <c r="AZ652" s="1"/>
    </row>
    <row r="653" spans="1:52" ht="13.5" customHeight="1" x14ac:dyDescent="0.2">
      <c r="A653" s="4"/>
      <c r="B653" s="112"/>
      <c r="C653" s="113"/>
      <c r="D653" s="5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09"/>
      <c r="AC653" s="109"/>
      <c r="AD653" s="109"/>
      <c r="AE653" s="109"/>
      <c r="AF653" s="109"/>
      <c r="AG653" s="109"/>
      <c r="AH653" s="109"/>
      <c r="AI653" s="109"/>
      <c r="AJ653" s="109"/>
      <c r="AK653" s="109"/>
      <c r="AL653" s="109"/>
      <c r="AM653" s="109"/>
      <c r="AN653" s="109"/>
      <c r="AO653" s="109"/>
      <c r="AP653" s="109"/>
      <c r="AQ653" s="109"/>
      <c r="AR653" s="109"/>
      <c r="AS653" s="109"/>
      <c r="AT653" s="109"/>
      <c r="AU653" s="109"/>
      <c r="AV653" s="1"/>
      <c r="AW653" s="1"/>
      <c r="AX653" s="1"/>
      <c r="AY653" s="1"/>
      <c r="AZ653" s="1"/>
    </row>
    <row r="654" spans="1:52" ht="13.5" customHeight="1" x14ac:dyDescent="0.2">
      <c r="A654" s="4"/>
      <c r="B654" s="112"/>
      <c r="C654" s="113"/>
      <c r="D654" s="5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09"/>
      <c r="AC654" s="109"/>
      <c r="AD654" s="109"/>
      <c r="AE654" s="109"/>
      <c r="AF654" s="109"/>
      <c r="AG654" s="109"/>
      <c r="AH654" s="109"/>
      <c r="AI654" s="109"/>
      <c r="AJ654" s="109"/>
      <c r="AK654" s="109"/>
      <c r="AL654" s="109"/>
      <c r="AM654" s="109"/>
      <c r="AN654" s="109"/>
      <c r="AO654" s="109"/>
      <c r="AP654" s="109"/>
      <c r="AQ654" s="109"/>
      <c r="AR654" s="109"/>
      <c r="AS654" s="109"/>
      <c r="AT654" s="109"/>
      <c r="AU654" s="109"/>
      <c r="AV654" s="1"/>
      <c r="AW654" s="1"/>
      <c r="AX654" s="1"/>
      <c r="AY654" s="1"/>
      <c r="AZ654" s="1"/>
    </row>
    <row r="655" spans="1:52" ht="13.5" customHeight="1" x14ac:dyDescent="0.2">
      <c r="A655" s="4"/>
      <c r="B655" s="112"/>
      <c r="C655" s="113"/>
      <c r="D655" s="5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09"/>
      <c r="AC655" s="109"/>
      <c r="AD655" s="109"/>
      <c r="AE655" s="109"/>
      <c r="AF655" s="109"/>
      <c r="AG655" s="109"/>
      <c r="AH655" s="109"/>
      <c r="AI655" s="109"/>
      <c r="AJ655" s="109"/>
      <c r="AK655" s="109"/>
      <c r="AL655" s="109"/>
      <c r="AM655" s="109"/>
      <c r="AN655" s="109"/>
      <c r="AO655" s="109"/>
      <c r="AP655" s="109"/>
      <c r="AQ655" s="109"/>
      <c r="AR655" s="109"/>
      <c r="AS655" s="109"/>
      <c r="AT655" s="109"/>
      <c r="AU655" s="109"/>
      <c r="AV655" s="1"/>
      <c r="AW655" s="1"/>
      <c r="AX655" s="1"/>
      <c r="AY655" s="1"/>
      <c r="AZ655" s="1"/>
    </row>
    <row r="656" spans="1:52" ht="13.5" customHeight="1" x14ac:dyDescent="0.2">
      <c r="A656" s="4"/>
      <c r="B656" s="112"/>
      <c r="C656" s="113"/>
      <c r="D656" s="5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09"/>
      <c r="AC656" s="109"/>
      <c r="AD656" s="109"/>
      <c r="AE656" s="109"/>
      <c r="AF656" s="109"/>
      <c r="AG656" s="109"/>
      <c r="AH656" s="109"/>
      <c r="AI656" s="109"/>
      <c r="AJ656" s="109"/>
      <c r="AK656" s="109"/>
      <c r="AL656" s="109"/>
      <c r="AM656" s="109"/>
      <c r="AN656" s="109"/>
      <c r="AO656" s="109"/>
      <c r="AP656" s="109"/>
      <c r="AQ656" s="109"/>
      <c r="AR656" s="109"/>
      <c r="AS656" s="109"/>
      <c r="AT656" s="109"/>
      <c r="AU656" s="109"/>
      <c r="AV656" s="1"/>
      <c r="AW656" s="1"/>
      <c r="AX656" s="1"/>
      <c r="AY656" s="1"/>
      <c r="AZ656" s="1"/>
    </row>
    <row r="657" spans="1:52" ht="13.5" customHeight="1" x14ac:dyDescent="0.2">
      <c r="A657" s="4"/>
      <c r="B657" s="112"/>
      <c r="C657" s="113"/>
      <c r="D657" s="5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09"/>
      <c r="AC657" s="109"/>
      <c r="AD657" s="109"/>
      <c r="AE657" s="109"/>
      <c r="AF657" s="109"/>
      <c r="AG657" s="109"/>
      <c r="AH657" s="109"/>
      <c r="AI657" s="109"/>
      <c r="AJ657" s="109"/>
      <c r="AK657" s="109"/>
      <c r="AL657" s="109"/>
      <c r="AM657" s="109"/>
      <c r="AN657" s="109"/>
      <c r="AO657" s="109"/>
      <c r="AP657" s="109"/>
      <c r="AQ657" s="109"/>
      <c r="AR657" s="109"/>
      <c r="AS657" s="109"/>
      <c r="AT657" s="109"/>
      <c r="AU657" s="109"/>
      <c r="AV657" s="1"/>
      <c r="AW657" s="1"/>
      <c r="AX657" s="1"/>
      <c r="AY657" s="1"/>
      <c r="AZ657" s="1"/>
    </row>
    <row r="658" spans="1:52" ht="13.5" customHeight="1" x14ac:dyDescent="0.2">
      <c r="A658" s="4"/>
      <c r="B658" s="112"/>
      <c r="C658" s="113"/>
      <c r="D658" s="5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09"/>
      <c r="AC658" s="109"/>
      <c r="AD658" s="109"/>
      <c r="AE658" s="109"/>
      <c r="AF658" s="109"/>
      <c r="AG658" s="109"/>
      <c r="AH658" s="109"/>
      <c r="AI658" s="109"/>
      <c r="AJ658" s="109"/>
      <c r="AK658" s="109"/>
      <c r="AL658" s="109"/>
      <c r="AM658" s="109"/>
      <c r="AN658" s="109"/>
      <c r="AO658" s="109"/>
      <c r="AP658" s="109"/>
      <c r="AQ658" s="109"/>
      <c r="AR658" s="109"/>
      <c r="AS658" s="109"/>
      <c r="AT658" s="109"/>
      <c r="AU658" s="109"/>
      <c r="AV658" s="1"/>
      <c r="AW658" s="1"/>
      <c r="AX658" s="1"/>
      <c r="AY658" s="1"/>
      <c r="AZ658" s="1"/>
    </row>
    <row r="659" spans="1:52" ht="13.5" customHeight="1" x14ac:dyDescent="0.2">
      <c r="A659" s="4"/>
      <c r="B659" s="112"/>
      <c r="C659" s="113"/>
      <c r="D659" s="5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09"/>
      <c r="AC659" s="109"/>
      <c r="AD659" s="109"/>
      <c r="AE659" s="109"/>
      <c r="AF659" s="109"/>
      <c r="AG659" s="109"/>
      <c r="AH659" s="109"/>
      <c r="AI659" s="109"/>
      <c r="AJ659" s="109"/>
      <c r="AK659" s="109"/>
      <c r="AL659" s="109"/>
      <c r="AM659" s="109"/>
      <c r="AN659" s="109"/>
      <c r="AO659" s="109"/>
      <c r="AP659" s="109"/>
      <c r="AQ659" s="109"/>
      <c r="AR659" s="109"/>
      <c r="AS659" s="109"/>
      <c r="AT659" s="109"/>
      <c r="AU659" s="109"/>
      <c r="AV659" s="1"/>
      <c r="AW659" s="1"/>
      <c r="AX659" s="1"/>
      <c r="AY659" s="1"/>
      <c r="AZ659" s="1"/>
    </row>
    <row r="660" spans="1:52" ht="13.5" customHeight="1" x14ac:dyDescent="0.2">
      <c r="A660" s="4"/>
      <c r="B660" s="112"/>
      <c r="C660" s="113"/>
      <c r="D660" s="5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09"/>
      <c r="AC660" s="109"/>
      <c r="AD660" s="109"/>
      <c r="AE660" s="109"/>
      <c r="AF660" s="109"/>
      <c r="AG660" s="109"/>
      <c r="AH660" s="109"/>
      <c r="AI660" s="109"/>
      <c r="AJ660" s="109"/>
      <c r="AK660" s="109"/>
      <c r="AL660" s="109"/>
      <c r="AM660" s="109"/>
      <c r="AN660" s="109"/>
      <c r="AO660" s="109"/>
      <c r="AP660" s="109"/>
      <c r="AQ660" s="109"/>
      <c r="AR660" s="109"/>
      <c r="AS660" s="109"/>
      <c r="AT660" s="109"/>
      <c r="AU660" s="109"/>
      <c r="AV660" s="1"/>
      <c r="AW660" s="1"/>
      <c r="AX660" s="1"/>
      <c r="AY660" s="1"/>
      <c r="AZ660" s="1"/>
    </row>
    <row r="661" spans="1:52" ht="13.5" customHeight="1" x14ac:dyDescent="0.2">
      <c r="A661" s="4"/>
      <c r="B661" s="112"/>
      <c r="C661" s="113"/>
      <c r="D661" s="5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09"/>
      <c r="AC661" s="109"/>
      <c r="AD661" s="109"/>
      <c r="AE661" s="109"/>
      <c r="AF661" s="109"/>
      <c r="AG661" s="109"/>
      <c r="AH661" s="109"/>
      <c r="AI661" s="109"/>
      <c r="AJ661" s="109"/>
      <c r="AK661" s="109"/>
      <c r="AL661" s="109"/>
      <c r="AM661" s="109"/>
      <c r="AN661" s="109"/>
      <c r="AO661" s="109"/>
      <c r="AP661" s="109"/>
      <c r="AQ661" s="109"/>
      <c r="AR661" s="109"/>
      <c r="AS661" s="109"/>
      <c r="AT661" s="109"/>
      <c r="AU661" s="109"/>
      <c r="AV661" s="1"/>
      <c r="AW661" s="1"/>
      <c r="AX661" s="1"/>
      <c r="AY661" s="1"/>
      <c r="AZ661" s="1"/>
    </row>
    <row r="662" spans="1:52" ht="13.5" customHeight="1" x14ac:dyDescent="0.2">
      <c r="A662" s="4"/>
      <c r="B662" s="112"/>
      <c r="C662" s="113"/>
      <c r="D662" s="5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09"/>
      <c r="AC662" s="109"/>
      <c r="AD662" s="109"/>
      <c r="AE662" s="109"/>
      <c r="AF662" s="109"/>
      <c r="AG662" s="109"/>
      <c r="AH662" s="109"/>
      <c r="AI662" s="109"/>
      <c r="AJ662" s="109"/>
      <c r="AK662" s="109"/>
      <c r="AL662" s="109"/>
      <c r="AM662" s="109"/>
      <c r="AN662" s="109"/>
      <c r="AO662" s="109"/>
      <c r="AP662" s="109"/>
      <c r="AQ662" s="109"/>
      <c r="AR662" s="109"/>
      <c r="AS662" s="109"/>
      <c r="AT662" s="109"/>
      <c r="AU662" s="109"/>
      <c r="AV662" s="1"/>
      <c r="AW662" s="1"/>
      <c r="AX662" s="1"/>
      <c r="AY662" s="1"/>
      <c r="AZ662" s="1"/>
    </row>
    <row r="663" spans="1:52" ht="13.5" customHeight="1" x14ac:dyDescent="0.2">
      <c r="A663" s="4"/>
      <c r="B663" s="112"/>
      <c r="C663" s="113"/>
      <c r="D663" s="5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09"/>
      <c r="AC663" s="109"/>
      <c r="AD663" s="109"/>
      <c r="AE663" s="109"/>
      <c r="AF663" s="109"/>
      <c r="AG663" s="109"/>
      <c r="AH663" s="109"/>
      <c r="AI663" s="109"/>
      <c r="AJ663" s="109"/>
      <c r="AK663" s="109"/>
      <c r="AL663" s="109"/>
      <c r="AM663" s="109"/>
      <c r="AN663" s="109"/>
      <c r="AO663" s="109"/>
      <c r="AP663" s="109"/>
      <c r="AQ663" s="109"/>
      <c r="AR663" s="109"/>
      <c r="AS663" s="109"/>
      <c r="AT663" s="109"/>
      <c r="AU663" s="109"/>
      <c r="AV663" s="1"/>
      <c r="AW663" s="1"/>
      <c r="AX663" s="1"/>
      <c r="AY663" s="1"/>
      <c r="AZ663" s="1"/>
    </row>
    <row r="664" spans="1:52" ht="13.5" customHeight="1" x14ac:dyDescent="0.2">
      <c r="A664" s="4"/>
      <c r="B664" s="112"/>
      <c r="C664" s="113"/>
      <c r="D664" s="5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09"/>
      <c r="AC664" s="109"/>
      <c r="AD664" s="109"/>
      <c r="AE664" s="109"/>
      <c r="AF664" s="109"/>
      <c r="AG664" s="109"/>
      <c r="AH664" s="109"/>
      <c r="AI664" s="109"/>
      <c r="AJ664" s="109"/>
      <c r="AK664" s="109"/>
      <c r="AL664" s="109"/>
      <c r="AM664" s="109"/>
      <c r="AN664" s="109"/>
      <c r="AO664" s="109"/>
      <c r="AP664" s="109"/>
      <c r="AQ664" s="109"/>
      <c r="AR664" s="109"/>
      <c r="AS664" s="109"/>
      <c r="AT664" s="109"/>
      <c r="AU664" s="109"/>
      <c r="AV664" s="1"/>
      <c r="AW664" s="1"/>
      <c r="AX664" s="1"/>
      <c r="AY664" s="1"/>
      <c r="AZ664" s="1"/>
    </row>
    <row r="665" spans="1:52" ht="13.5" customHeight="1" x14ac:dyDescent="0.2">
      <c r="A665" s="4"/>
      <c r="B665" s="112"/>
      <c r="C665" s="113"/>
      <c r="D665" s="5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09"/>
      <c r="AC665" s="109"/>
      <c r="AD665" s="109"/>
      <c r="AE665" s="109"/>
      <c r="AF665" s="109"/>
      <c r="AG665" s="109"/>
      <c r="AH665" s="109"/>
      <c r="AI665" s="109"/>
      <c r="AJ665" s="109"/>
      <c r="AK665" s="109"/>
      <c r="AL665" s="109"/>
      <c r="AM665" s="109"/>
      <c r="AN665" s="109"/>
      <c r="AO665" s="109"/>
      <c r="AP665" s="109"/>
      <c r="AQ665" s="109"/>
      <c r="AR665" s="109"/>
      <c r="AS665" s="109"/>
      <c r="AT665" s="109"/>
      <c r="AU665" s="109"/>
      <c r="AV665" s="1"/>
      <c r="AW665" s="1"/>
      <c r="AX665" s="1"/>
      <c r="AY665" s="1"/>
      <c r="AZ665" s="1"/>
    </row>
    <row r="666" spans="1:52" ht="13.5" customHeight="1" x14ac:dyDescent="0.2">
      <c r="A666" s="4"/>
      <c r="B666" s="112"/>
      <c r="C666" s="113"/>
      <c r="D666" s="5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09"/>
      <c r="AC666" s="109"/>
      <c r="AD666" s="109"/>
      <c r="AE666" s="109"/>
      <c r="AF666" s="109"/>
      <c r="AG666" s="109"/>
      <c r="AH666" s="109"/>
      <c r="AI666" s="109"/>
      <c r="AJ666" s="109"/>
      <c r="AK666" s="109"/>
      <c r="AL666" s="109"/>
      <c r="AM666" s="109"/>
      <c r="AN666" s="109"/>
      <c r="AO666" s="109"/>
      <c r="AP666" s="109"/>
      <c r="AQ666" s="109"/>
      <c r="AR666" s="109"/>
      <c r="AS666" s="109"/>
      <c r="AT666" s="109"/>
      <c r="AU666" s="109"/>
      <c r="AV666" s="1"/>
      <c r="AW666" s="1"/>
      <c r="AX666" s="1"/>
      <c r="AY666" s="1"/>
      <c r="AZ666" s="1"/>
    </row>
    <row r="667" spans="1:52" ht="13.5" customHeight="1" x14ac:dyDescent="0.2">
      <c r="A667" s="4"/>
      <c r="B667" s="112"/>
      <c r="C667" s="113"/>
      <c r="D667" s="5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09"/>
      <c r="AC667" s="109"/>
      <c r="AD667" s="109"/>
      <c r="AE667" s="109"/>
      <c r="AF667" s="109"/>
      <c r="AG667" s="109"/>
      <c r="AH667" s="109"/>
      <c r="AI667" s="109"/>
      <c r="AJ667" s="109"/>
      <c r="AK667" s="109"/>
      <c r="AL667" s="109"/>
      <c r="AM667" s="109"/>
      <c r="AN667" s="109"/>
      <c r="AO667" s="109"/>
      <c r="AP667" s="109"/>
      <c r="AQ667" s="109"/>
      <c r="AR667" s="109"/>
      <c r="AS667" s="109"/>
      <c r="AT667" s="109"/>
      <c r="AU667" s="109"/>
      <c r="AV667" s="1"/>
      <c r="AW667" s="1"/>
      <c r="AX667" s="1"/>
      <c r="AY667" s="1"/>
      <c r="AZ667" s="1"/>
    </row>
    <row r="668" spans="1:52" ht="13.5" customHeight="1" x14ac:dyDescent="0.2">
      <c r="A668" s="4"/>
      <c r="B668" s="112"/>
      <c r="C668" s="113"/>
      <c r="D668" s="5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09"/>
      <c r="AC668" s="109"/>
      <c r="AD668" s="109"/>
      <c r="AE668" s="109"/>
      <c r="AF668" s="109"/>
      <c r="AG668" s="109"/>
      <c r="AH668" s="109"/>
      <c r="AI668" s="109"/>
      <c r="AJ668" s="109"/>
      <c r="AK668" s="109"/>
      <c r="AL668" s="109"/>
      <c r="AM668" s="109"/>
      <c r="AN668" s="109"/>
      <c r="AO668" s="109"/>
      <c r="AP668" s="109"/>
      <c r="AQ668" s="109"/>
      <c r="AR668" s="109"/>
      <c r="AS668" s="109"/>
      <c r="AT668" s="109"/>
      <c r="AU668" s="109"/>
      <c r="AV668" s="1"/>
      <c r="AW668" s="1"/>
      <c r="AX668" s="1"/>
      <c r="AY668" s="1"/>
      <c r="AZ668" s="1"/>
    </row>
    <row r="669" spans="1:52" ht="13.5" customHeight="1" x14ac:dyDescent="0.2">
      <c r="A669" s="4"/>
      <c r="B669" s="112"/>
      <c r="C669" s="113"/>
      <c r="D669" s="5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09"/>
      <c r="AC669" s="109"/>
      <c r="AD669" s="109"/>
      <c r="AE669" s="109"/>
      <c r="AF669" s="109"/>
      <c r="AG669" s="109"/>
      <c r="AH669" s="109"/>
      <c r="AI669" s="109"/>
      <c r="AJ669" s="109"/>
      <c r="AK669" s="109"/>
      <c r="AL669" s="109"/>
      <c r="AM669" s="109"/>
      <c r="AN669" s="109"/>
      <c r="AO669" s="109"/>
      <c r="AP669" s="109"/>
      <c r="AQ669" s="109"/>
      <c r="AR669" s="109"/>
      <c r="AS669" s="109"/>
      <c r="AT669" s="109"/>
      <c r="AU669" s="109"/>
      <c r="AV669" s="1"/>
      <c r="AW669" s="1"/>
      <c r="AX669" s="1"/>
      <c r="AY669" s="1"/>
      <c r="AZ669" s="1"/>
    </row>
    <row r="670" spans="1:52" ht="13.5" customHeight="1" x14ac:dyDescent="0.2">
      <c r="A670" s="4"/>
      <c r="B670" s="112"/>
      <c r="C670" s="113"/>
      <c r="D670" s="5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09"/>
      <c r="AC670" s="109"/>
      <c r="AD670" s="109"/>
      <c r="AE670" s="109"/>
      <c r="AF670" s="109"/>
      <c r="AG670" s="109"/>
      <c r="AH670" s="109"/>
      <c r="AI670" s="109"/>
      <c r="AJ670" s="109"/>
      <c r="AK670" s="109"/>
      <c r="AL670" s="109"/>
      <c r="AM670" s="109"/>
      <c r="AN670" s="109"/>
      <c r="AO670" s="109"/>
      <c r="AP670" s="109"/>
      <c r="AQ670" s="109"/>
      <c r="AR670" s="109"/>
      <c r="AS670" s="109"/>
      <c r="AT670" s="109"/>
      <c r="AU670" s="109"/>
      <c r="AV670" s="1"/>
      <c r="AW670" s="1"/>
      <c r="AX670" s="1"/>
      <c r="AY670" s="1"/>
      <c r="AZ670" s="1"/>
    </row>
    <row r="671" spans="1:52" ht="13.5" customHeight="1" x14ac:dyDescent="0.2">
      <c r="A671" s="4"/>
      <c r="B671" s="112"/>
      <c r="C671" s="113"/>
      <c r="D671" s="5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09"/>
      <c r="AC671" s="109"/>
      <c r="AD671" s="109"/>
      <c r="AE671" s="109"/>
      <c r="AF671" s="109"/>
      <c r="AG671" s="109"/>
      <c r="AH671" s="109"/>
      <c r="AI671" s="109"/>
      <c r="AJ671" s="109"/>
      <c r="AK671" s="109"/>
      <c r="AL671" s="109"/>
      <c r="AM671" s="109"/>
      <c r="AN671" s="109"/>
      <c r="AO671" s="109"/>
      <c r="AP671" s="109"/>
      <c r="AQ671" s="109"/>
      <c r="AR671" s="109"/>
      <c r="AS671" s="109"/>
      <c r="AT671" s="109"/>
      <c r="AU671" s="109"/>
      <c r="AV671" s="1"/>
      <c r="AW671" s="1"/>
      <c r="AX671" s="1"/>
      <c r="AY671" s="1"/>
      <c r="AZ671" s="1"/>
    </row>
    <row r="672" spans="1:52" ht="13.5" customHeight="1" x14ac:dyDescent="0.2">
      <c r="A672" s="4"/>
      <c r="B672" s="112"/>
      <c r="C672" s="113"/>
      <c r="D672" s="5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09"/>
      <c r="AC672" s="109"/>
      <c r="AD672" s="109"/>
      <c r="AE672" s="109"/>
      <c r="AF672" s="109"/>
      <c r="AG672" s="109"/>
      <c r="AH672" s="109"/>
      <c r="AI672" s="109"/>
      <c r="AJ672" s="109"/>
      <c r="AK672" s="109"/>
      <c r="AL672" s="109"/>
      <c r="AM672" s="109"/>
      <c r="AN672" s="109"/>
      <c r="AO672" s="109"/>
      <c r="AP672" s="109"/>
      <c r="AQ672" s="109"/>
      <c r="AR672" s="109"/>
      <c r="AS672" s="109"/>
      <c r="AT672" s="109"/>
      <c r="AU672" s="109"/>
      <c r="AV672" s="1"/>
      <c r="AW672" s="1"/>
      <c r="AX672" s="1"/>
      <c r="AY672" s="1"/>
      <c r="AZ672" s="1"/>
    </row>
    <row r="673" spans="1:52" ht="13.5" customHeight="1" x14ac:dyDescent="0.2">
      <c r="A673" s="4"/>
      <c r="B673" s="112"/>
      <c r="C673" s="113"/>
      <c r="D673" s="5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09"/>
      <c r="AC673" s="109"/>
      <c r="AD673" s="109"/>
      <c r="AE673" s="109"/>
      <c r="AF673" s="109"/>
      <c r="AG673" s="109"/>
      <c r="AH673" s="109"/>
      <c r="AI673" s="109"/>
      <c r="AJ673" s="109"/>
      <c r="AK673" s="109"/>
      <c r="AL673" s="109"/>
      <c r="AM673" s="109"/>
      <c r="AN673" s="109"/>
      <c r="AO673" s="109"/>
      <c r="AP673" s="109"/>
      <c r="AQ673" s="109"/>
      <c r="AR673" s="109"/>
      <c r="AS673" s="109"/>
      <c r="AT673" s="109"/>
      <c r="AU673" s="109"/>
      <c r="AV673" s="1"/>
      <c r="AW673" s="1"/>
      <c r="AX673" s="1"/>
      <c r="AY673" s="1"/>
      <c r="AZ673" s="1"/>
    </row>
    <row r="674" spans="1:52" ht="13.5" customHeight="1" x14ac:dyDescent="0.2">
      <c r="A674" s="4"/>
      <c r="B674" s="112"/>
      <c r="C674" s="113"/>
      <c r="D674" s="5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09"/>
      <c r="AC674" s="109"/>
      <c r="AD674" s="109"/>
      <c r="AE674" s="109"/>
      <c r="AF674" s="109"/>
      <c r="AG674" s="109"/>
      <c r="AH674" s="109"/>
      <c r="AI674" s="109"/>
      <c r="AJ674" s="109"/>
      <c r="AK674" s="109"/>
      <c r="AL674" s="109"/>
      <c r="AM674" s="109"/>
      <c r="AN674" s="109"/>
      <c r="AO674" s="109"/>
      <c r="AP674" s="109"/>
      <c r="AQ674" s="109"/>
      <c r="AR674" s="109"/>
      <c r="AS674" s="109"/>
      <c r="AT674" s="109"/>
      <c r="AU674" s="109"/>
      <c r="AV674" s="1"/>
      <c r="AW674" s="1"/>
      <c r="AX674" s="1"/>
      <c r="AY674" s="1"/>
      <c r="AZ674" s="1"/>
    </row>
    <row r="675" spans="1:52" ht="13.5" customHeight="1" x14ac:dyDescent="0.2">
      <c r="A675" s="4"/>
      <c r="B675" s="112"/>
      <c r="C675" s="113"/>
      <c r="D675" s="5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09"/>
      <c r="AC675" s="109"/>
      <c r="AD675" s="109"/>
      <c r="AE675" s="109"/>
      <c r="AF675" s="109"/>
      <c r="AG675" s="109"/>
      <c r="AH675" s="109"/>
      <c r="AI675" s="109"/>
      <c r="AJ675" s="109"/>
      <c r="AK675" s="109"/>
      <c r="AL675" s="109"/>
      <c r="AM675" s="109"/>
      <c r="AN675" s="109"/>
      <c r="AO675" s="109"/>
      <c r="AP675" s="109"/>
      <c r="AQ675" s="109"/>
      <c r="AR675" s="109"/>
      <c r="AS675" s="109"/>
      <c r="AT675" s="109"/>
      <c r="AU675" s="109"/>
      <c r="AV675" s="1"/>
      <c r="AW675" s="1"/>
      <c r="AX675" s="1"/>
      <c r="AY675" s="1"/>
      <c r="AZ675" s="1"/>
    </row>
    <row r="676" spans="1:52" ht="13.5" customHeight="1" x14ac:dyDescent="0.2">
      <c r="A676" s="4"/>
      <c r="B676" s="112"/>
      <c r="C676" s="113"/>
      <c r="D676" s="5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09"/>
      <c r="AC676" s="109"/>
      <c r="AD676" s="109"/>
      <c r="AE676" s="109"/>
      <c r="AF676" s="109"/>
      <c r="AG676" s="109"/>
      <c r="AH676" s="109"/>
      <c r="AI676" s="109"/>
      <c r="AJ676" s="109"/>
      <c r="AK676" s="109"/>
      <c r="AL676" s="109"/>
      <c r="AM676" s="109"/>
      <c r="AN676" s="109"/>
      <c r="AO676" s="109"/>
      <c r="AP676" s="109"/>
      <c r="AQ676" s="109"/>
      <c r="AR676" s="109"/>
      <c r="AS676" s="109"/>
      <c r="AT676" s="109"/>
      <c r="AU676" s="109"/>
      <c r="AV676" s="1"/>
      <c r="AW676" s="1"/>
      <c r="AX676" s="1"/>
      <c r="AY676" s="1"/>
      <c r="AZ676" s="1"/>
    </row>
    <row r="677" spans="1:52" ht="13.5" customHeight="1" x14ac:dyDescent="0.2">
      <c r="A677" s="4"/>
      <c r="B677" s="112"/>
      <c r="C677" s="113"/>
      <c r="D677" s="5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09"/>
      <c r="AC677" s="109"/>
      <c r="AD677" s="109"/>
      <c r="AE677" s="109"/>
      <c r="AF677" s="109"/>
      <c r="AG677" s="109"/>
      <c r="AH677" s="109"/>
      <c r="AI677" s="109"/>
      <c r="AJ677" s="109"/>
      <c r="AK677" s="109"/>
      <c r="AL677" s="109"/>
      <c r="AM677" s="109"/>
      <c r="AN677" s="109"/>
      <c r="AO677" s="109"/>
      <c r="AP677" s="109"/>
      <c r="AQ677" s="109"/>
      <c r="AR677" s="109"/>
      <c r="AS677" s="109"/>
      <c r="AT677" s="109"/>
      <c r="AU677" s="109"/>
      <c r="AV677" s="1"/>
      <c r="AW677" s="1"/>
      <c r="AX677" s="1"/>
      <c r="AY677" s="1"/>
      <c r="AZ677" s="1"/>
    </row>
    <row r="678" spans="1:52" ht="13.5" customHeight="1" x14ac:dyDescent="0.2">
      <c r="A678" s="4"/>
      <c r="B678" s="112"/>
      <c r="C678" s="113"/>
      <c r="D678" s="5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09"/>
      <c r="AC678" s="109"/>
      <c r="AD678" s="109"/>
      <c r="AE678" s="109"/>
      <c r="AF678" s="109"/>
      <c r="AG678" s="109"/>
      <c r="AH678" s="109"/>
      <c r="AI678" s="109"/>
      <c r="AJ678" s="109"/>
      <c r="AK678" s="109"/>
      <c r="AL678" s="109"/>
      <c r="AM678" s="109"/>
      <c r="AN678" s="109"/>
      <c r="AO678" s="109"/>
      <c r="AP678" s="109"/>
      <c r="AQ678" s="109"/>
      <c r="AR678" s="109"/>
      <c r="AS678" s="109"/>
      <c r="AT678" s="109"/>
      <c r="AU678" s="109"/>
      <c r="AV678" s="1"/>
      <c r="AW678" s="1"/>
      <c r="AX678" s="1"/>
      <c r="AY678" s="1"/>
      <c r="AZ678" s="1"/>
    </row>
    <row r="679" spans="1:52" ht="13.5" customHeight="1" x14ac:dyDescent="0.2">
      <c r="A679" s="4"/>
      <c r="B679" s="112"/>
      <c r="C679" s="113"/>
      <c r="D679" s="5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09"/>
      <c r="AC679" s="109"/>
      <c r="AD679" s="109"/>
      <c r="AE679" s="109"/>
      <c r="AF679" s="109"/>
      <c r="AG679" s="109"/>
      <c r="AH679" s="109"/>
      <c r="AI679" s="109"/>
      <c r="AJ679" s="109"/>
      <c r="AK679" s="109"/>
      <c r="AL679" s="109"/>
      <c r="AM679" s="109"/>
      <c r="AN679" s="109"/>
      <c r="AO679" s="109"/>
      <c r="AP679" s="109"/>
      <c r="AQ679" s="109"/>
      <c r="AR679" s="109"/>
      <c r="AS679" s="109"/>
      <c r="AT679" s="109"/>
      <c r="AU679" s="109"/>
      <c r="AV679" s="1"/>
      <c r="AW679" s="1"/>
      <c r="AX679" s="1"/>
      <c r="AY679" s="1"/>
      <c r="AZ679" s="1"/>
    </row>
    <row r="680" spans="1:52" ht="13.5" customHeight="1" x14ac:dyDescent="0.2">
      <c r="A680" s="4"/>
      <c r="B680" s="112"/>
      <c r="C680" s="113"/>
      <c r="D680" s="5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09"/>
      <c r="AC680" s="109"/>
      <c r="AD680" s="109"/>
      <c r="AE680" s="109"/>
      <c r="AF680" s="109"/>
      <c r="AG680" s="109"/>
      <c r="AH680" s="109"/>
      <c r="AI680" s="109"/>
      <c r="AJ680" s="109"/>
      <c r="AK680" s="109"/>
      <c r="AL680" s="109"/>
      <c r="AM680" s="109"/>
      <c r="AN680" s="109"/>
      <c r="AO680" s="109"/>
      <c r="AP680" s="109"/>
      <c r="AQ680" s="109"/>
      <c r="AR680" s="109"/>
      <c r="AS680" s="109"/>
      <c r="AT680" s="109"/>
      <c r="AU680" s="109"/>
      <c r="AV680" s="1"/>
      <c r="AW680" s="1"/>
      <c r="AX680" s="1"/>
      <c r="AY680" s="1"/>
      <c r="AZ680" s="1"/>
    </row>
    <row r="681" spans="1:52" ht="13.5" customHeight="1" x14ac:dyDescent="0.2">
      <c r="A681" s="4"/>
      <c r="B681" s="112"/>
      <c r="C681" s="113"/>
      <c r="D681" s="5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09"/>
      <c r="AC681" s="109"/>
      <c r="AD681" s="109"/>
      <c r="AE681" s="109"/>
      <c r="AF681" s="109"/>
      <c r="AG681" s="109"/>
      <c r="AH681" s="109"/>
      <c r="AI681" s="109"/>
      <c r="AJ681" s="109"/>
      <c r="AK681" s="109"/>
      <c r="AL681" s="109"/>
      <c r="AM681" s="109"/>
      <c r="AN681" s="109"/>
      <c r="AO681" s="109"/>
      <c r="AP681" s="109"/>
      <c r="AQ681" s="109"/>
      <c r="AR681" s="109"/>
      <c r="AS681" s="109"/>
      <c r="AT681" s="109"/>
      <c r="AU681" s="109"/>
      <c r="AV681" s="1"/>
      <c r="AW681" s="1"/>
      <c r="AX681" s="1"/>
      <c r="AY681" s="1"/>
      <c r="AZ681" s="1"/>
    </row>
    <row r="682" spans="1:52" ht="13.5" customHeight="1" x14ac:dyDescent="0.2">
      <c r="A682" s="4"/>
      <c r="B682" s="112"/>
      <c r="C682" s="113"/>
      <c r="D682" s="5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09"/>
      <c r="AC682" s="109"/>
      <c r="AD682" s="109"/>
      <c r="AE682" s="109"/>
      <c r="AF682" s="109"/>
      <c r="AG682" s="109"/>
      <c r="AH682" s="109"/>
      <c r="AI682" s="109"/>
      <c r="AJ682" s="109"/>
      <c r="AK682" s="109"/>
      <c r="AL682" s="109"/>
      <c r="AM682" s="109"/>
      <c r="AN682" s="109"/>
      <c r="AO682" s="109"/>
      <c r="AP682" s="109"/>
      <c r="AQ682" s="109"/>
      <c r="AR682" s="109"/>
      <c r="AS682" s="109"/>
      <c r="AT682" s="109"/>
      <c r="AU682" s="109"/>
      <c r="AV682" s="1"/>
      <c r="AW682" s="1"/>
      <c r="AX682" s="1"/>
      <c r="AY682" s="1"/>
      <c r="AZ682" s="1"/>
    </row>
    <row r="683" spans="1:52" ht="13.5" customHeight="1" x14ac:dyDescent="0.2">
      <c r="A683" s="4"/>
      <c r="B683" s="112"/>
      <c r="C683" s="113"/>
      <c r="D683" s="5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09"/>
      <c r="AC683" s="109"/>
      <c r="AD683" s="109"/>
      <c r="AE683" s="109"/>
      <c r="AF683" s="109"/>
      <c r="AG683" s="109"/>
      <c r="AH683" s="109"/>
      <c r="AI683" s="109"/>
      <c r="AJ683" s="109"/>
      <c r="AK683" s="109"/>
      <c r="AL683" s="109"/>
      <c r="AM683" s="109"/>
      <c r="AN683" s="109"/>
      <c r="AO683" s="109"/>
      <c r="AP683" s="109"/>
      <c r="AQ683" s="109"/>
      <c r="AR683" s="109"/>
      <c r="AS683" s="109"/>
      <c r="AT683" s="109"/>
      <c r="AU683" s="109"/>
      <c r="AV683" s="1"/>
      <c r="AW683" s="1"/>
      <c r="AX683" s="1"/>
      <c r="AY683" s="1"/>
      <c r="AZ683" s="1"/>
    </row>
    <row r="684" spans="1:52" ht="13.5" customHeight="1" x14ac:dyDescent="0.2">
      <c r="A684" s="4"/>
      <c r="B684" s="112"/>
      <c r="C684" s="113"/>
      <c r="D684" s="5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09"/>
      <c r="AC684" s="109"/>
      <c r="AD684" s="109"/>
      <c r="AE684" s="109"/>
      <c r="AF684" s="109"/>
      <c r="AG684" s="109"/>
      <c r="AH684" s="109"/>
      <c r="AI684" s="109"/>
      <c r="AJ684" s="109"/>
      <c r="AK684" s="109"/>
      <c r="AL684" s="109"/>
      <c r="AM684" s="109"/>
      <c r="AN684" s="109"/>
      <c r="AO684" s="109"/>
      <c r="AP684" s="109"/>
      <c r="AQ684" s="109"/>
      <c r="AR684" s="109"/>
      <c r="AS684" s="109"/>
      <c r="AT684" s="109"/>
      <c r="AU684" s="109"/>
      <c r="AV684" s="1"/>
      <c r="AW684" s="1"/>
      <c r="AX684" s="1"/>
      <c r="AY684" s="1"/>
      <c r="AZ684" s="1"/>
    </row>
    <row r="685" spans="1:52" ht="13.5" customHeight="1" x14ac:dyDescent="0.2">
      <c r="A685" s="4"/>
      <c r="B685" s="112"/>
      <c r="C685" s="113"/>
      <c r="D685" s="5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09"/>
      <c r="AC685" s="109"/>
      <c r="AD685" s="109"/>
      <c r="AE685" s="109"/>
      <c r="AF685" s="109"/>
      <c r="AG685" s="109"/>
      <c r="AH685" s="109"/>
      <c r="AI685" s="109"/>
      <c r="AJ685" s="109"/>
      <c r="AK685" s="109"/>
      <c r="AL685" s="109"/>
      <c r="AM685" s="109"/>
      <c r="AN685" s="109"/>
      <c r="AO685" s="109"/>
      <c r="AP685" s="109"/>
      <c r="AQ685" s="109"/>
      <c r="AR685" s="109"/>
      <c r="AS685" s="109"/>
      <c r="AT685" s="109"/>
      <c r="AU685" s="109"/>
      <c r="AV685" s="1"/>
      <c r="AW685" s="1"/>
      <c r="AX685" s="1"/>
      <c r="AY685" s="1"/>
      <c r="AZ685" s="1"/>
    </row>
    <row r="686" spans="1:52" ht="13.5" customHeight="1" x14ac:dyDescent="0.2">
      <c r="A686" s="4"/>
      <c r="B686" s="112"/>
      <c r="C686" s="113"/>
      <c r="D686" s="5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09"/>
      <c r="AC686" s="109"/>
      <c r="AD686" s="109"/>
      <c r="AE686" s="109"/>
      <c r="AF686" s="109"/>
      <c r="AG686" s="109"/>
      <c r="AH686" s="109"/>
      <c r="AI686" s="109"/>
      <c r="AJ686" s="109"/>
      <c r="AK686" s="109"/>
      <c r="AL686" s="109"/>
      <c r="AM686" s="109"/>
      <c r="AN686" s="109"/>
      <c r="AO686" s="109"/>
      <c r="AP686" s="109"/>
      <c r="AQ686" s="109"/>
      <c r="AR686" s="109"/>
      <c r="AS686" s="109"/>
      <c r="AT686" s="109"/>
      <c r="AU686" s="109"/>
      <c r="AV686" s="1"/>
      <c r="AW686" s="1"/>
      <c r="AX686" s="1"/>
      <c r="AY686" s="1"/>
      <c r="AZ686" s="1"/>
    </row>
    <row r="687" spans="1:52" ht="13.5" customHeight="1" x14ac:dyDescent="0.2">
      <c r="A687" s="4"/>
      <c r="B687" s="112"/>
      <c r="C687" s="113"/>
      <c r="D687" s="5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09"/>
      <c r="AC687" s="109"/>
      <c r="AD687" s="109"/>
      <c r="AE687" s="109"/>
      <c r="AF687" s="109"/>
      <c r="AG687" s="109"/>
      <c r="AH687" s="109"/>
      <c r="AI687" s="109"/>
      <c r="AJ687" s="109"/>
      <c r="AK687" s="109"/>
      <c r="AL687" s="109"/>
      <c r="AM687" s="109"/>
      <c r="AN687" s="109"/>
      <c r="AO687" s="109"/>
      <c r="AP687" s="109"/>
      <c r="AQ687" s="109"/>
      <c r="AR687" s="109"/>
      <c r="AS687" s="109"/>
      <c r="AT687" s="109"/>
      <c r="AU687" s="109"/>
      <c r="AV687" s="1"/>
      <c r="AW687" s="1"/>
      <c r="AX687" s="1"/>
      <c r="AY687" s="1"/>
      <c r="AZ687" s="1"/>
    </row>
    <row r="688" spans="1:52" ht="13.5" customHeight="1" x14ac:dyDescent="0.2">
      <c r="A688" s="4"/>
      <c r="B688" s="112"/>
      <c r="C688" s="113"/>
      <c r="D688" s="5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09"/>
      <c r="AC688" s="109"/>
      <c r="AD688" s="109"/>
      <c r="AE688" s="109"/>
      <c r="AF688" s="109"/>
      <c r="AG688" s="109"/>
      <c r="AH688" s="109"/>
      <c r="AI688" s="109"/>
      <c r="AJ688" s="109"/>
      <c r="AK688" s="109"/>
      <c r="AL688" s="109"/>
      <c r="AM688" s="109"/>
      <c r="AN688" s="109"/>
      <c r="AO688" s="109"/>
      <c r="AP688" s="109"/>
      <c r="AQ688" s="109"/>
      <c r="AR688" s="109"/>
      <c r="AS688" s="109"/>
      <c r="AT688" s="109"/>
      <c r="AU688" s="109"/>
      <c r="AV688" s="1"/>
      <c r="AW688" s="1"/>
      <c r="AX688" s="1"/>
      <c r="AY688" s="1"/>
      <c r="AZ688" s="1"/>
    </row>
    <row r="689" spans="1:52" ht="13.5" customHeight="1" x14ac:dyDescent="0.2">
      <c r="A689" s="4"/>
      <c r="B689" s="112"/>
      <c r="C689" s="113"/>
      <c r="D689" s="5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09"/>
      <c r="AC689" s="109"/>
      <c r="AD689" s="109"/>
      <c r="AE689" s="109"/>
      <c r="AF689" s="109"/>
      <c r="AG689" s="109"/>
      <c r="AH689" s="109"/>
      <c r="AI689" s="109"/>
      <c r="AJ689" s="109"/>
      <c r="AK689" s="109"/>
      <c r="AL689" s="109"/>
      <c r="AM689" s="109"/>
      <c r="AN689" s="109"/>
      <c r="AO689" s="109"/>
      <c r="AP689" s="109"/>
      <c r="AQ689" s="109"/>
      <c r="AR689" s="109"/>
      <c r="AS689" s="109"/>
      <c r="AT689" s="109"/>
      <c r="AU689" s="109"/>
      <c r="AV689" s="1"/>
      <c r="AW689" s="1"/>
      <c r="AX689" s="1"/>
      <c r="AY689" s="1"/>
      <c r="AZ689" s="1"/>
    </row>
    <row r="690" spans="1:52" ht="13.5" customHeight="1" x14ac:dyDescent="0.2">
      <c r="A690" s="4"/>
      <c r="B690" s="112"/>
      <c r="C690" s="113"/>
      <c r="D690" s="5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09"/>
      <c r="AC690" s="109"/>
      <c r="AD690" s="109"/>
      <c r="AE690" s="109"/>
      <c r="AF690" s="109"/>
      <c r="AG690" s="109"/>
      <c r="AH690" s="109"/>
      <c r="AI690" s="109"/>
      <c r="AJ690" s="109"/>
      <c r="AK690" s="109"/>
      <c r="AL690" s="109"/>
      <c r="AM690" s="109"/>
      <c r="AN690" s="109"/>
      <c r="AO690" s="109"/>
      <c r="AP690" s="109"/>
      <c r="AQ690" s="109"/>
      <c r="AR690" s="109"/>
      <c r="AS690" s="109"/>
      <c r="AT690" s="109"/>
      <c r="AU690" s="109"/>
      <c r="AV690" s="1"/>
      <c r="AW690" s="1"/>
      <c r="AX690" s="1"/>
      <c r="AY690" s="1"/>
      <c r="AZ690" s="1"/>
    </row>
    <row r="691" spans="1:52" ht="13.5" customHeight="1" x14ac:dyDescent="0.2">
      <c r="A691" s="4"/>
      <c r="B691" s="112"/>
      <c r="C691" s="113"/>
      <c r="D691" s="5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09"/>
      <c r="AC691" s="109"/>
      <c r="AD691" s="109"/>
      <c r="AE691" s="109"/>
      <c r="AF691" s="109"/>
      <c r="AG691" s="109"/>
      <c r="AH691" s="109"/>
      <c r="AI691" s="109"/>
      <c r="AJ691" s="109"/>
      <c r="AK691" s="109"/>
      <c r="AL691" s="109"/>
      <c r="AM691" s="109"/>
      <c r="AN691" s="109"/>
      <c r="AO691" s="109"/>
      <c r="AP691" s="109"/>
      <c r="AQ691" s="109"/>
      <c r="AR691" s="109"/>
      <c r="AS691" s="109"/>
      <c r="AT691" s="109"/>
      <c r="AU691" s="109"/>
      <c r="AV691" s="1"/>
      <c r="AW691" s="1"/>
      <c r="AX691" s="1"/>
      <c r="AY691" s="1"/>
      <c r="AZ691" s="1"/>
    </row>
    <row r="692" spans="1:52" ht="13.5" customHeight="1" x14ac:dyDescent="0.2">
      <c r="A692" s="4"/>
      <c r="B692" s="112"/>
      <c r="C692" s="113"/>
      <c r="D692" s="5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09"/>
      <c r="AC692" s="109"/>
      <c r="AD692" s="109"/>
      <c r="AE692" s="109"/>
      <c r="AF692" s="109"/>
      <c r="AG692" s="109"/>
      <c r="AH692" s="109"/>
      <c r="AI692" s="109"/>
      <c r="AJ692" s="109"/>
      <c r="AK692" s="109"/>
      <c r="AL692" s="109"/>
      <c r="AM692" s="109"/>
      <c r="AN692" s="109"/>
      <c r="AO692" s="109"/>
      <c r="AP692" s="109"/>
      <c r="AQ692" s="109"/>
      <c r="AR692" s="109"/>
      <c r="AS692" s="109"/>
      <c r="AT692" s="109"/>
      <c r="AU692" s="109"/>
      <c r="AV692" s="1"/>
      <c r="AW692" s="1"/>
      <c r="AX692" s="1"/>
      <c r="AY692" s="1"/>
      <c r="AZ692" s="1"/>
    </row>
    <row r="693" spans="1:52" ht="13.5" customHeight="1" x14ac:dyDescent="0.2">
      <c r="A693" s="4"/>
      <c r="B693" s="112"/>
      <c r="C693" s="113"/>
      <c r="D693" s="5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09"/>
      <c r="AC693" s="109"/>
      <c r="AD693" s="109"/>
      <c r="AE693" s="109"/>
      <c r="AF693" s="109"/>
      <c r="AG693" s="109"/>
      <c r="AH693" s="109"/>
      <c r="AI693" s="109"/>
      <c r="AJ693" s="109"/>
      <c r="AK693" s="109"/>
      <c r="AL693" s="109"/>
      <c r="AM693" s="109"/>
      <c r="AN693" s="109"/>
      <c r="AO693" s="109"/>
      <c r="AP693" s="109"/>
      <c r="AQ693" s="109"/>
      <c r="AR693" s="109"/>
      <c r="AS693" s="109"/>
      <c r="AT693" s="109"/>
      <c r="AU693" s="109"/>
      <c r="AV693" s="1"/>
      <c r="AW693" s="1"/>
      <c r="AX693" s="1"/>
      <c r="AY693" s="1"/>
      <c r="AZ693" s="1"/>
    </row>
    <row r="694" spans="1:52" ht="13.5" customHeight="1" x14ac:dyDescent="0.2">
      <c r="A694" s="4"/>
      <c r="B694" s="112"/>
      <c r="C694" s="113"/>
      <c r="D694" s="5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09"/>
      <c r="AC694" s="109"/>
      <c r="AD694" s="109"/>
      <c r="AE694" s="109"/>
      <c r="AF694" s="109"/>
      <c r="AG694" s="109"/>
      <c r="AH694" s="109"/>
      <c r="AI694" s="109"/>
      <c r="AJ694" s="109"/>
      <c r="AK694" s="109"/>
      <c r="AL694" s="109"/>
      <c r="AM694" s="109"/>
      <c r="AN694" s="109"/>
      <c r="AO694" s="109"/>
      <c r="AP694" s="109"/>
      <c r="AQ694" s="109"/>
      <c r="AR694" s="109"/>
      <c r="AS694" s="109"/>
      <c r="AT694" s="109"/>
      <c r="AU694" s="109"/>
      <c r="AV694" s="1"/>
      <c r="AW694" s="1"/>
      <c r="AX694" s="1"/>
      <c r="AY694" s="1"/>
      <c r="AZ694" s="1"/>
    </row>
    <row r="695" spans="1:52" ht="13.5" customHeight="1" x14ac:dyDescent="0.2">
      <c r="A695" s="4"/>
      <c r="B695" s="112"/>
      <c r="C695" s="113"/>
      <c r="D695" s="5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09"/>
      <c r="AC695" s="109"/>
      <c r="AD695" s="109"/>
      <c r="AE695" s="109"/>
      <c r="AF695" s="109"/>
      <c r="AG695" s="109"/>
      <c r="AH695" s="109"/>
      <c r="AI695" s="109"/>
      <c r="AJ695" s="109"/>
      <c r="AK695" s="109"/>
      <c r="AL695" s="109"/>
      <c r="AM695" s="109"/>
      <c r="AN695" s="109"/>
      <c r="AO695" s="109"/>
      <c r="AP695" s="109"/>
      <c r="AQ695" s="109"/>
      <c r="AR695" s="109"/>
      <c r="AS695" s="109"/>
      <c r="AT695" s="109"/>
      <c r="AU695" s="109"/>
      <c r="AV695" s="1"/>
      <c r="AW695" s="1"/>
      <c r="AX695" s="1"/>
      <c r="AY695" s="1"/>
      <c r="AZ695" s="1"/>
    </row>
    <row r="696" spans="1:52" ht="13.5" customHeight="1" x14ac:dyDescent="0.2">
      <c r="A696" s="4"/>
      <c r="B696" s="112"/>
      <c r="C696" s="113"/>
      <c r="D696" s="5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09"/>
      <c r="AC696" s="109"/>
      <c r="AD696" s="109"/>
      <c r="AE696" s="109"/>
      <c r="AF696" s="109"/>
      <c r="AG696" s="109"/>
      <c r="AH696" s="109"/>
      <c r="AI696" s="109"/>
      <c r="AJ696" s="109"/>
      <c r="AK696" s="109"/>
      <c r="AL696" s="109"/>
      <c r="AM696" s="109"/>
      <c r="AN696" s="109"/>
      <c r="AO696" s="109"/>
      <c r="AP696" s="109"/>
      <c r="AQ696" s="109"/>
      <c r="AR696" s="109"/>
      <c r="AS696" s="109"/>
      <c r="AT696" s="109"/>
      <c r="AU696" s="109"/>
      <c r="AV696" s="1"/>
      <c r="AW696" s="1"/>
      <c r="AX696" s="1"/>
      <c r="AY696" s="1"/>
      <c r="AZ696" s="1"/>
    </row>
    <row r="697" spans="1:52" ht="13.5" customHeight="1" x14ac:dyDescent="0.2">
      <c r="A697" s="4"/>
      <c r="B697" s="112"/>
      <c r="C697" s="113"/>
      <c r="D697" s="5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09"/>
      <c r="AC697" s="109"/>
      <c r="AD697" s="109"/>
      <c r="AE697" s="109"/>
      <c r="AF697" s="109"/>
      <c r="AG697" s="109"/>
      <c r="AH697" s="109"/>
      <c r="AI697" s="109"/>
      <c r="AJ697" s="109"/>
      <c r="AK697" s="109"/>
      <c r="AL697" s="109"/>
      <c r="AM697" s="109"/>
      <c r="AN697" s="109"/>
      <c r="AO697" s="109"/>
      <c r="AP697" s="109"/>
      <c r="AQ697" s="109"/>
      <c r="AR697" s="109"/>
      <c r="AS697" s="109"/>
      <c r="AT697" s="109"/>
      <c r="AU697" s="109"/>
      <c r="AV697" s="1"/>
      <c r="AW697" s="1"/>
      <c r="AX697" s="1"/>
      <c r="AY697" s="1"/>
      <c r="AZ697" s="1"/>
    </row>
    <row r="698" spans="1:52" ht="13.5" customHeight="1" x14ac:dyDescent="0.2">
      <c r="A698" s="4"/>
      <c r="B698" s="112"/>
      <c r="C698" s="113"/>
      <c r="D698" s="5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09"/>
      <c r="AC698" s="109"/>
      <c r="AD698" s="109"/>
      <c r="AE698" s="109"/>
      <c r="AF698" s="109"/>
      <c r="AG698" s="109"/>
      <c r="AH698" s="109"/>
      <c r="AI698" s="109"/>
      <c r="AJ698" s="109"/>
      <c r="AK698" s="109"/>
      <c r="AL698" s="109"/>
      <c r="AM698" s="109"/>
      <c r="AN698" s="109"/>
      <c r="AO698" s="109"/>
      <c r="AP698" s="109"/>
      <c r="AQ698" s="109"/>
      <c r="AR698" s="109"/>
      <c r="AS698" s="109"/>
      <c r="AT698" s="109"/>
      <c r="AU698" s="109"/>
      <c r="AV698" s="1"/>
      <c r="AW698" s="1"/>
      <c r="AX698" s="1"/>
      <c r="AY698" s="1"/>
      <c r="AZ698" s="1"/>
    </row>
    <row r="699" spans="1:52" ht="13.5" customHeight="1" x14ac:dyDescent="0.2">
      <c r="A699" s="4"/>
      <c r="B699" s="112"/>
      <c r="C699" s="113"/>
      <c r="D699" s="5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09"/>
      <c r="AC699" s="109"/>
      <c r="AD699" s="109"/>
      <c r="AE699" s="109"/>
      <c r="AF699" s="109"/>
      <c r="AG699" s="109"/>
      <c r="AH699" s="109"/>
      <c r="AI699" s="109"/>
      <c r="AJ699" s="109"/>
      <c r="AK699" s="109"/>
      <c r="AL699" s="109"/>
      <c r="AM699" s="109"/>
      <c r="AN699" s="109"/>
      <c r="AO699" s="109"/>
      <c r="AP699" s="109"/>
      <c r="AQ699" s="109"/>
      <c r="AR699" s="109"/>
      <c r="AS699" s="109"/>
      <c r="AT699" s="109"/>
      <c r="AU699" s="109"/>
      <c r="AV699" s="1"/>
      <c r="AW699" s="1"/>
      <c r="AX699" s="1"/>
      <c r="AY699" s="1"/>
      <c r="AZ699" s="1"/>
    </row>
    <row r="700" spans="1:52" ht="13.5" customHeight="1" x14ac:dyDescent="0.2">
      <c r="A700" s="4"/>
      <c r="B700" s="112"/>
      <c r="C700" s="113"/>
      <c r="D700" s="5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09"/>
      <c r="AC700" s="109"/>
      <c r="AD700" s="109"/>
      <c r="AE700" s="109"/>
      <c r="AF700" s="109"/>
      <c r="AG700" s="109"/>
      <c r="AH700" s="109"/>
      <c r="AI700" s="109"/>
      <c r="AJ700" s="109"/>
      <c r="AK700" s="109"/>
      <c r="AL700" s="109"/>
      <c r="AM700" s="109"/>
      <c r="AN700" s="109"/>
      <c r="AO700" s="109"/>
      <c r="AP700" s="109"/>
      <c r="AQ700" s="109"/>
      <c r="AR700" s="109"/>
      <c r="AS700" s="109"/>
      <c r="AT700" s="109"/>
      <c r="AU700" s="109"/>
      <c r="AV700" s="1"/>
      <c r="AW700" s="1"/>
      <c r="AX700" s="1"/>
      <c r="AY700" s="1"/>
      <c r="AZ700" s="1"/>
    </row>
    <row r="701" spans="1:52" ht="13.5" customHeight="1" x14ac:dyDescent="0.2">
      <c r="A701" s="4"/>
      <c r="B701" s="112"/>
      <c r="C701" s="113"/>
      <c r="D701" s="5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09"/>
      <c r="AC701" s="109"/>
      <c r="AD701" s="109"/>
      <c r="AE701" s="109"/>
      <c r="AF701" s="109"/>
      <c r="AG701" s="109"/>
      <c r="AH701" s="109"/>
      <c r="AI701" s="109"/>
      <c r="AJ701" s="109"/>
      <c r="AK701" s="109"/>
      <c r="AL701" s="109"/>
      <c r="AM701" s="109"/>
      <c r="AN701" s="109"/>
      <c r="AO701" s="109"/>
      <c r="AP701" s="109"/>
      <c r="AQ701" s="109"/>
      <c r="AR701" s="109"/>
      <c r="AS701" s="109"/>
      <c r="AT701" s="109"/>
      <c r="AU701" s="109"/>
      <c r="AV701" s="1"/>
      <c r="AW701" s="1"/>
      <c r="AX701" s="1"/>
      <c r="AY701" s="1"/>
      <c r="AZ701" s="1"/>
    </row>
    <row r="702" spans="1:52" ht="13.5" customHeight="1" x14ac:dyDescent="0.2">
      <c r="A702" s="4"/>
      <c r="B702" s="112"/>
      <c r="C702" s="113"/>
      <c r="D702" s="5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09"/>
      <c r="AC702" s="109"/>
      <c r="AD702" s="109"/>
      <c r="AE702" s="109"/>
      <c r="AF702" s="109"/>
      <c r="AG702" s="109"/>
      <c r="AH702" s="109"/>
      <c r="AI702" s="109"/>
      <c r="AJ702" s="109"/>
      <c r="AK702" s="109"/>
      <c r="AL702" s="109"/>
      <c r="AM702" s="109"/>
      <c r="AN702" s="109"/>
      <c r="AO702" s="109"/>
      <c r="AP702" s="109"/>
      <c r="AQ702" s="109"/>
      <c r="AR702" s="109"/>
      <c r="AS702" s="109"/>
      <c r="AT702" s="109"/>
      <c r="AU702" s="109"/>
      <c r="AV702" s="1"/>
      <c r="AW702" s="1"/>
      <c r="AX702" s="1"/>
      <c r="AY702" s="1"/>
      <c r="AZ702" s="1"/>
    </row>
    <row r="703" spans="1:52" ht="13.5" customHeight="1" x14ac:dyDescent="0.2">
      <c r="A703" s="4"/>
      <c r="B703" s="112"/>
      <c r="C703" s="113"/>
      <c r="D703" s="5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09"/>
      <c r="AC703" s="109"/>
      <c r="AD703" s="109"/>
      <c r="AE703" s="109"/>
      <c r="AF703" s="109"/>
      <c r="AG703" s="109"/>
      <c r="AH703" s="109"/>
      <c r="AI703" s="109"/>
      <c r="AJ703" s="109"/>
      <c r="AK703" s="109"/>
      <c r="AL703" s="109"/>
      <c r="AM703" s="109"/>
      <c r="AN703" s="109"/>
      <c r="AO703" s="109"/>
      <c r="AP703" s="109"/>
      <c r="AQ703" s="109"/>
      <c r="AR703" s="109"/>
      <c r="AS703" s="109"/>
      <c r="AT703" s="109"/>
      <c r="AU703" s="109"/>
      <c r="AV703" s="1"/>
      <c r="AW703" s="1"/>
      <c r="AX703" s="1"/>
      <c r="AY703" s="1"/>
      <c r="AZ703" s="1"/>
    </row>
    <row r="704" spans="1:52" ht="13.5" customHeight="1" x14ac:dyDescent="0.2">
      <c r="A704" s="4"/>
      <c r="B704" s="112"/>
      <c r="C704" s="113"/>
      <c r="D704" s="5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09"/>
      <c r="AC704" s="109"/>
      <c r="AD704" s="109"/>
      <c r="AE704" s="109"/>
      <c r="AF704" s="109"/>
      <c r="AG704" s="109"/>
      <c r="AH704" s="109"/>
      <c r="AI704" s="109"/>
      <c r="AJ704" s="109"/>
      <c r="AK704" s="109"/>
      <c r="AL704" s="109"/>
      <c r="AM704" s="109"/>
      <c r="AN704" s="109"/>
      <c r="AO704" s="109"/>
      <c r="AP704" s="109"/>
      <c r="AQ704" s="109"/>
      <c r="AR704" s="109"/>
      <c r="AS704" s="109"/>
      <c r="AT704" s="109"/>
      <c r="AU704" s="109"/>
      <c r="AV704" s="1"/>
      <c r="AW704" s="1"/>
      <c r="AX704" s="1"/>
      <c r="AY704" s="1"/>
      <c r="AZ704" s="1"/>
    </row>
    <row r="705" spans="1:52" ht="13.5" customHeight="1" x14ac:dyDescent="0.2">
      <c r="A705" s="4"/>
      <c r="B705" s="112"/>
      <c r="C705" s="113"/>
      <c r="D705" s="5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09"/>
      <c r="AC705" s="109"/>
      <c r="AD705" s="109"/>
      <c r="AE705" s="109"/>
      <c r="AF705" s="109"/>
      <c r="AG705" s="109"/>
      <c r="AH705" s="109"/>
      <c r="AI705" s="109"/>
      <c r="AJ705" s="109"/>
      <c r="AK705" s="109"/>
      <c r="AL705" s="109"/>
      <c r="AM705" s="109"/>
      <c r="AN705" s="109"/>
      <c r="AO705" s="109"/>
      <c r="AP705" s="109"/>
      <c r="AQ705" s="109"/>
      <c r="AR705" s="109"/>
      <c r="AS705" s="109"/>
      <c r="AT705" s="109"/>
      <c r="AU705" s="109"/>
      <c r="AV705" s="1"/>
      <c r="AW705" s="1"/>
      <c r="AX705" s="1"/>
      <c r="AY705" s="1"/>
      <c r="AZ705" s="1"/>
    </row>
    <row r="706" spans="1:52" ht="13.5" customHeight="1" x14ac:dyDescent="0.2">
      <c r="A706" s="4"/>
      <c r="B706" s="112"/>
      <c r="C706" s="113"/>
      <c r="D706" s="5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09"/>
      <c r="AC706" s="109"/>
      <c r="AD706" s="109"/>
      <c r="AE706" s="109"/>
      <c r="AF706" s="109"/>
      <c r="AG706" s="109"/>
      <c r="AH706" s="109"/>
      <c r="AI706" s="109"/>
      <c r="AJ706" s="109"/>
      <c r="AK706" s="109"/>
      <c r="AL706" s="109"/>
      <c r="AM706" s="109"/>
      <c r="AN706" s="109"/>
      <c r="AO706" s="109"/>
      <c r="AP706" s="109"/>
      <c r="AQ706" s="109"/>
      <c r="AR706" s="109"/>
      <c r="AS706" s="109"/>
      <c r="AT706" s="109"/>
      <c r="AU706" s="109"/>
      <c r="AV706" s="1"/>
      <c r="AW706" s="1"/>
      <c r="AX706" s="1"/>
      <c r="AY706" s="1"/>
      <c r="AZ706" s="1"/>
    </row>
    <row r="707" spans="1:52" ht="13.5" customHeight="1" x14ac:dyDescent="0.2">
      <c r="A707" s="4"/>
      <c r="B707" s="112"/>
      <c r="C707" s="113"/>
      <c r="D707" s="5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09"/>
      <c r="AC707" s="109"/>
      <c r="AD707" s="109"/>
      <c r="AE707" s="109"/>
      <c r="AF707" s="109"/>
      <c r="AG707" s="109"/>
      <c r="AH707" s="109"/>
      <c r="AI707" s="109"/>
      <c r="AJ707" s="109"/>
      <c r="AK707" s="109"/>
      <c r="AL707" s="109"/>
      <c r="AM707" s="109"/>
      <c r="AN707" s="109"/>
      <c r="AO707" s="109"/>
      <c r="AP707" s="109"/>
      <c r="AQ707" s="109"/>
      <c r="AR707" s="109"/>
      <c r="AS707" s="109"/>
      <c r="AT707" s="109"/>
      <c r="AU707" s="109"/>
      <c r="AV707" s="1"/>
      <c r="AW707" s="1"/>
      <c r="AX707" s="1"/>
      <c r="AY707" s="1"/>
      <c r="AZ707" s="1"/>
    </row>
    <row r="708" spans="1:52" ht="13.5" customHeight="1" x14ac:dyDescent="0.2">
      <c r="A708" s="4"/>
      <c r="B708" s="112"/>
      <c r="C708" s="113"/>
      <c r="D708" s="5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09"/>
      <c r="AC708" s="109"/>
      <c r="AD708" s="109"/>
      <c r="AE708" s="109"/>
      <c r="AF708" s="109"/>
      <c r="AG708" s="109"/>
      <c r="AH708" s="109"/>
      <c r="AI708" s="109"/>
      <c r="AJ708" s="109"/>
      <c r="AK708" s="109"/>
      <c r="AL708" s="109"/>
      <c r="AM708" s="109"/>
      <c r="AN708" s="109"/>
      <c r="AO708" s="109"/>
      <c r="AP708" s="109"/>
      <c r="AQ708" s="109"/>
      <c r="AR708" s="109"/>
      <c r="AS708" s="109"/>
      <c r="AT708" s="109"/>
      <c r="AU708" s="109"/>
      <c r="AV708" s="1"/>
      <c r="AW708" s="1"/>
      <c r="AX708" s="1"/>
      <c r="AY708" s="1"/>
      <c r="AZ708" s="1"/>
    </row>
    <row r="709" spans="1:52" ht="13.5" customHeight="1" x14ac:dyDescent="0.2">
      <c r="A709" s="4"/>
      <c r="B709" s="112"/>
      <c r="C709" s="113"/>
      <c r="D709" s="5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09"/>
      <c r="AC709" s="109"/>
      <c r="AD709" s="109"/>
      <c r="AE709" s="109"/>
      <c r="AF709" s="109"/>
      <c r="AG709" s="109"/>
      <c r="AH709" s="109"/>
      <c r="AI709" s="109"/>
      <c r="AJ709" s="109"/>
      <c r="AK709" s="109"/>
      <c r="AL709" s="109"/>
      <c r="AM709" s="109"/>
      <c r="AN709" s="109"/>
      <c r="AO709" s="109"/>
      <c r="AP709" s="109"/>
      <c r="AQ709" s="109"/>
      <c r="AR709" s="109"/>
      <c r="AS709" s="109"/>
      <c r="AT709" s="109"/>
      <c r="AU709" s="109"/>
      <c r="AV709" s="1"/>
      <c r="AW709" s="1"/>
      <c r="AX709" s="1"/>
      <c r="AY709" s="1"/>
      <c r="AZ709" s="1"/>
    </row>
    <row r="710" spans="1:52" ht="13.5" customHeight="1" x14ac:dyDescent="0.2">
      <c r="A710" s="4"/>
      <c r="B710" s="112"/>
      <c r="C710" s="113"/>
      <c r="D710" s="5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09"/>
      <c r="AC710" s="109"/>
      <c r="AD710" s="109"/>
      <c r="AE710" s="109"/>
      <c r="AF710" s="109"/>
      <c r="AG710" s="109"/>
      <c r="AH710" s="109"/>
      <c r="AI710" s="109"/>
      <c r="AJ710" s="109"/>
      <c r="AK710" s="109"/>
      <c r="AL710" s="109"/>
      <c r="AM710" s="109"/>
      <c r="AN710" s="109"/>
      <c r="AO710" s="109"/>
      <c r="AP710" s="109"/>
      <c r="AQ710" s="109"/>
      <c r="AR710" s="109"/>
      <c r="AS710" s="109"/>
      <c r="AT710" s="109"/>
      <c r="AU710" s="109"/>
      <c r="AV710" s="1"/>
      <c r="AW710" s="1"/>
      <c r="AX710" s="1"/>
      <c r="AY710" s="1"/>
      <c r="AZ710" s="1"/>
    </row>
    <row r="711" spans="1:52" ht="13.5" customHeight="1" x14ac:dyDescent="0.2">
      <c r="A711" s="4"/>
      <c r="B711" s="112"/>
      <c r="C711" s="113"/>
      <c r="D711" s="5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09"/>
      <c r="AC711" s="109"/>
      <c r="AD711" s="109"/>
      <c r="AE711" s="109"/>
      <c r="AF711" s="109"/>
      <c r="AG711" s="109"/>
      <c r="AH711" s="109"/>
      <c r="AI711" s="109"/>
      <c r="AJ711" s="109"/>
      <c r="AK711" s="109"/>
      <c r="AL711" s="109"/>
      <c r="AM711" s="109"/>
      <c r="AN711" s="109"/>
      <c r="AO711" s="109"/>
      <c r="AP711" s="109"/>
      <c r="AQ711" s="109"/>
      <c r="AR711" s="109"/>
      <c r="AS711" s="109"/>
      <c r="AT711" s="109"/>
      <c r="AU711" s="109"/>
      <c r="AV711" s="1"/>
      <c r="AW711" s="1"/>
      <c r="AX711" s="1"/>
      <c r="AY711" s="1"/>
      <c r="AZ711" s="1"/>
    </row>
    <row r="712" spans="1:52" ht="13.5" customHeight="1" x14ac:dyDescent="0.2">
      <c r="A712" s="4"/>
      <c r="B712" s="112"/>
      <c r="C712" s="113"/>
      <c r="D712" s="5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09"/>
      <c r="AC712" s="109"/>
      <c r="AD712" s="109"/>
      <c r="AE712" s="109"/>
      <c r="AF712" s="109"/>
      <c r="AG712" s="109"/>
      <c r="AH712" s="109"/>
      <c r="AI712" s="109"/>
      <c r="AJ712" s="109"/>
      <c r="AK712" s="109"/>
      <c r="AL712" s="109"/>
      <c r="AM712" s="109"/>
      <c r="AN712" s="109"/>
      <c r="AO712" s="109"/>
      <c r="AP712" s="109"/>
      <c r="AQ712" s="109"/>
      <c r="AR712" s="109"/>
      <c r="AS712" s="109"/>
      <c r="AT712" s="109"/>
      <c r="AU712" s="109"/>
      <c r="AV712" s="1"/>
      <c r="AW712" s="1"/>
      <c r="AX712" s="1"/>
      <c r="AY712" s="1"/>
      <c r="AZ712" s="1"/>
    </row>
    <row r="713" spans="1:52" ht="13.5" customHeight="1" x14ac:dyDescent="0.2">
      <c r="A713" s="4"/>
      <c r="B713" s="112"/>
      <c r="C713" s="113"/>
      <c r="D713" s="5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09"/>
      <c r="AC713" s="109"/>
      <c r="AD713" s="109"/>
      <c r="AE713" s="109"/>
      <c r="AF713" s="109"/>
      <c r="AG713" s="109"/>
      <c r="AH713" s="109"/>
      <c r="AI713" s="109"/>
      <c r="AJ713" s="109"/>
      <c r="AK713" s="109"/>
      <c r="AL713" s="109"/>
      <c r="AM713" s="109"/>
      <c r="AN713" s="109"/>
      <c r="AO713" s="109"/>
      <c r="AP713" s="109"/>
      <c r="AQ713" s="109"/>
      <c r="AR713" s="109"/>
      <c r="AS713" s="109"/>
      <c r="AT713" s="109"/>
      <c r="AU713" s="109"/>
      <c r="AV713" s="1"/>
      <c r="AW713" s="1"/>
      <c r="AX713" s="1"/>
      <c r="AY713" s="1"/>
      <c r="AZ713" s="1"/>
    </row>
    <row r="714" spans="1:52" ht="13.5" customHeight="1" x14ac:dyDescent="0.2">
      <c r="A714" s="4"/>
      <c r="B714" s="112"/>
      <c r="C714" s="113"/>
      <c r="D714" s="5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09"/>
      <c r="AC714" s="109"/>
      <c r="AD714" s="109"/>
      <c r="AE714" s="109"/>
      <c r="AF714" s="109"/>
      <c r="AG714" s="109"/>
      <c r="AH714" s="109"/>
      <c r="AI714" s="109"/>
      <c r="AJ714" s="109"/>
      <c r="AK714" s="109"/>
      <c r="AL714" s="109"/>
      <c r="AM714" s="109"/>
      <c r="AN714" s="109"/>
      <c r="AO714" s="109"/>
      <c r="AP714" s="109"/>
      <c r="AQ714" s="109"/>
      <c r="AR714" s="109"/>
      <c r="AS714" s="109"/>
      <c r="AT714" s="109"/>
      <c r="AU714" s="109"/>
      <c r="AV714" s="1"/>
      <c r="AW714" s="1"/>
      <c r="AX714" s="1"/>
      <c r="AY714" s="1"/>
      <c r="AZ714" s="1"/>
    </row>
    <row r="715" spans="1:52" ht="13.5" customHeight="1" x14ac:dyDescent="0.2">
      <c r="A715" s="4"/>
      <c r="B715" s="112"/>
      <c r="C715" s="113"/>
      <c r="D715" s="5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09"/>
      <c r="AC715" s="109"/>
      <c r="AD715" s="109"/>
      <c r="AE715" s="109"/>
      <c r="AF715" s="109"/>
      <c r="AG715" s="109"/>
      <c r="AH715" s="109"/>
      <c r="AI715" s="109"/>
      <c r="AJ715" s="109"/>
      <c r="AK715" s="109"/>
      <c r="AL715" s="109"/>
      <c r="AM715" s="109"/>
      <c r="AN715" s="109"/>
      <c r="AO715" s="109"/>
      <c r="AP715" s="109"/>
      <c r="AQ715" s="109"/>
      <c r="AR715" s="109"/>
      <c r="AS715" s="109"/>
      <c r="AT715" s="109"/>
      <c r="AU715" s="109"/>
      <c r="AV715" s="1"/>
      <c r="AW715" s="1"/>
      <c r="AX715" s="1"/>
      <c r="AY715" s="1"/>
      <c r="AZ715" s="1"/>
    </row>
    <row r="716" spans="1:52" ht="13.5" customHeight="1" x14ac:dyDescent="0.2">
      <c r="A716" s="4"/>
      <c r="B716" s="112"/>
      <c r="C716" s="113"/>
      <c r="D716" s="5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09"/>
      <c r="AC716" s="109"/>
      <c r="AD716" s="109"/>
      <c r="AE716" s="109"/>
      <c r="AF716" s="109"/>
      <c r="AG716" s="109"/>
      <c r="AH716" s="109"/>
      <c r="AI716" s="109"/>
      <c r="AJ716" s="109"/>
      <c r="AK716" s="109"/>
      <c r="AL716" s="109"/>
      <c r="AM716" s="109"/>
      <c r="AN716" s="109"/>
      <c r="AO716" s="109"/>
      <c r="AP716" s="109"/>
      <c r="AQ716" s="109"/>
      <c r="AR716" s="109"/>
      <c r="AS716" s="109"/>
      <c r="AT716" s="109"/>
      <c r="AU716" s="109"/>
      <c r="AV716" s="1"/>
      <c r="AW716" s="1"/>
      <c r="AX716" s="1"/>
      <c r="AY716" s="1"/>
      <c r="AZ716" s="1"/>
    </row>
    <row r="717" spans="1:52" ht="13.5" customHeight="1" x14ac:dyDescent="0.2">
      <c r="A717" s="4"/>
      <c r="B717" s="112"/>
      <c r="C717" s="113"/>
      <c r="D717" s="5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09"/>
      <c r="AC717" s="109"/>
      <c r="AD717" s="109"/>
      <c r="AE717" s="109"/>
      <c r="AF717" s="109"/>
      <c r="AG717" s="109"/>
      <c r="AH717" s="109"/>
      <c r="AI717" s="109"/>
      <c r="AJ717" s="109"/>
      <c r="AK717" s="109"/>
      <c r="AL717" s="109"/>
      <c r="AM717" s="109"/>
      <c r="AN717" s="109"/>
      <c r="AO717" s="109"/>
      <c r="AP717" s="109"/>
      <c r="AQ717" s="109"/>
      <c r="AR717" s="109"/>
      <c r="AS717" s="109"/>
      <c r="AT717" s="109"/>
      <c r="AU717" s="109"/>
      <c r="AV717" s="1"/>
      <c r="AW717" s="1"/>
      <c r="AX717" s="1"/>
      <c r="AY717" s="1"/>
      <c r="AZ717" s="1"/>
    </row>
    <row r="718" spans="1:52" ht="13.5" customHeight="1" x14ac:dyDescent="0.2">
      <c r="A718" s="4"/>
      <c r="B718" s="112"/>
      <c r="C718" s="113"/>
      <c r="D718" s="5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09"/>
      <c r="AC718" s="109"/>
      <c r="AD718" s="109"/>
      <c r="AE718" s="109"/>
      <c r="AF718" s="109"/>
      <c r="AG718" s="109"/>
      <c r="AH718" s="109"/>
      <c r="AI718" s="109"/>
      <c r="AJ718" s="109"/>
      <c r="AK718" s="109"/>
      <c r="AL718" s="109"/>
      <c r="AM718" s="109"/>
      <c r="AN718" s="109"/>
      <c r="AO718" s="109"/>
      <c r="AP718" s="109"/>
      <c r="AQ718" s="109"/>
      <c r="AR718" s="109"/>
      <c r="AS718" s="109"/>
      <c r="AT718" s="109"/>
      <c r="AU718" s="109"/>
      <c r="AV718" s="1"/>
      <c r="AW718" s="1"/>
      <c r="AX718" s="1"/>
      <c r="AY718" s="1"/>
      <c r="AZ718" s="1"/>
    </row>
    <row r="719" spans="1:52" ht="13.5" customHeight="1" x14ac:dyDescent="0.2">
      <c r="A719" s="4"/>
      <c r="B719" s="112"/>
      <c r="C719" s="113"/>
      <c r="D719" s="5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09"/>
      <c r="AC719" s="109"/>
      <c r="AD719" s="109"/>
      <c r="AE719" s="109"/>
      <c r="AF719" s="109"/>
      <c r="AG719" s="109"/>
      <c r="AH719" s="109"/>
      <c r="AI719" s="109"/>
      <c r="AJ719" s="109"/>
      <c r="AK719" s="109"/>
      <c r="AL719" s="109"/>
      <c r="AM719" s="109"/>
      <c r="AN719" s="109"/>
      <c r="AO719" s="109"/>
      <c r="AP719" s="109"/>
      <c r="AQ719" s="109"/>
      <c r="AR719" s="109"/>
      <c r="AS719" s="109"/>
      <c r="AT719" s="109"/>
      <c r="AU719" s="109"/>
      <c r="AV719" s="1"/>
      <c r="AW719" s="1"/>
      <c r="AX719" s="1"/>
      <c r="AY719" s="1"/>
      <c r="AZ719" s="1"/>
    </row>
    <row r="720" spans="1:52" ht="13.5" customHeight="1" x14ac:dyDescent="0.2">
      <c r="A720" s="4"/>
      <c r="B720" s="112"/>
      <c r="C720" s="113"/>
      <c r="D720" s="5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09"/>
      <c r="AC720" s="109"/>
      <c r="AD720" s="109"/>
      <c r="AE720" s="109"/>
      <c r="AF720" s="109"/>
      <c r="AG720" s="109"/>
      <c r="AH720" s="109"/>
      <c r="AI720" s="109"/>
      <c r="AJ720" s="109"/>
      <c r="AK720" s="109"/>
      <c r="AL720" s="109"/>
      <c r="AM720" s="109"/>
      <c r="AN720" s="109"/>
      <c r="AO720" s="109"/>
      <c r="AP720" s="109"/>
      <c r="AQ720" s="109"/>
      <c r="AR720" s="109"/>
      <c r="AS720" s="109"/>
      <c r="AT720" s="109"/>
      <c r="AU720" s="109"/>
      <c r="AV720" s="1"/>
      <c r="AW720" s="1"/>
      <c r="AX720" s="1"/>
      <c r="AY720" s="1"/>
      <c r="AZ720" s="1"/>
    </row>
    <row r="721" spans="1:52" ht="13.5" customHeight="1" x14ac:dyDescent="0.2">
      <c r="A721" s="4"/>
      <c r="B721" s="112"/>
      <c r="C721" s="113"/>
      <c r="D721" s="5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09"/>
      <c r="AC721" s="109"/>
      <c r="AD721" s="109"/>
      <c r="AE721" s="109"/>
      <c r="AF721" s="109"/>
      <c r="AG721" s="109"/>
      <c r="AH721" s="109"/>
      <c r="AI721" s="109"/>
      <c r="AJ721" s="109"/>
      <c r="AK721" s="109"/>
      <c r="AL721" s="109"/>
      <c r="AM721" s="109"/>
      <c r="AN721" s="109"/>
      <c r="AO721" s="109"/>
      <c r="AP721" s="109"/>
      <c r="AQ721" s="109"/>
      <c r="AR721" s="109"/>
      <c r="AS721" s="109"/>
      <c r="AT721" s="109"/>
      <c r="AU721" s="109"/>
      <c r="AV721" s="1"/>
      <c r="AW721" s="1"/>
      <c r="AX721" s="1"/>
      <c r="AY721" s="1"/>
      <c r="AZ721" s="1"/>
    </row>
    <row r="722" spans="1:52" ht="13.5" customHeight="1" x14ac:dyDescent="0.2">
      <c r="A722" s="4"/>
      <c r="B722" s="112"/>
      <c r="C722" s="113"/>
      <c r="D722" s="5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09"/>
      <c r="AC722" s="109"/>
      <c r="AD722" s="109"/>
      <c r="AE722" s="109"/>
      <c r="AF722" s="109"/>
      <c r="AG722" s="109"/>
      <c r="AH722" s="109"/>
      <c r="AI722" s="109"/>
      <c r="AJ722" s="109"/>
      <c r="AK722" s="109"/>
      <c r="AL722" s="109"/>
      <c r="AM722" s="109"/>
      <c r="AN722" s="109"/>
      <c r="AO722" s="109"/>
      <c r="AP722" s="109"/>
      <c r="AQ722" s="109"/>
      <c r="AR722" s="109"/>
      <c r="AS722" s="109"/>
      <c r="AT722" s="109"/>
      <c r="AU722" s="109"/>
      <c r="AV722" s="1"/>
      <c r="AW722" s="1"/>
      <c r="AX722" s="1"/>
      <c r="AY722" s="1"/>
      <c r="AZ722" s="1"/>
    </row>
    <row r="723" spans="1:52" ht="13.5" customHeight="1" x14ac:dyDescent="0.2">
      <c r="A723" s="4"/>
      <c r="B723" s="112"/>
      <c r="C723" s="113"/>
      <c r="D723" s="5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09"/>
      <c r="AC723" s="109"/>
      <c r="AD723" s="109"/>
      <c r="AE723" s="109"/>
      <c r="AF723" s="109"/>
      <c r="AG723" s="109"/>
      <c r="AH723" s="109"/>
      <c r="AI723" s="109"/>
      <c r="AJ723" s="109"/>
      <c r="AK723" s="109"/>
      <c r="AL723" s="109"/>
      <c r="AM723" s="109"/>
      <c r="AN723" s="109"/>
      <c r="AO723" s="109"/>
      <c r="AP723" s="109"/>
      <c r="AQ723" s="109"/>
      <c r="AR723" s="109"/>
      <c r="AS723" s="109"/>
      <c r="AT723" s="109"/>
      <c r="AU723" s="109"/>
      <c r="AV723" s="1"/>
      <c r="AW723" s="1"/>
      <c r="AX723" s="1"/>
      <c r="AY723" s="1"/>
      <c r="AZ723" s="1"/>
    </row>
    <row r="724" spans="1:52" ht="13.5" customHeight="1" x14ac:dyDescent="0.2">
      <c r="A724" s="4"/>
      <c r="B724" s="112"/>
      <c r="C724" s="113"/>
      <c r="D724" s="5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09"/>
      <c r="AC724" s="109"/>
      <c r="AD724" s="109"/>
      <c r="AE724" s="109"/>
      <c r="AF724" s="109"/>
      <c r="AG724" s="109"/>
      <c r="AH724" s="109"/>
      <c r="AI724" s="109"/>
      <c r="AJ724" s="109"/>
      <c r="AK724" s="109"/>
      <c r="AL724" s="109"/>
      <c r="AM724" s="109"/>
      <c r="AN724" s="109"/>
      <c r="AO724" s="109"/>
      <c r="AP724" s="109"/>
      <c r="AQ724" s="109"/>
      <c r="AR724" s="109"/>
      <c r="AS724" s="109"/>
      <c r="AT724" s="109"/>
      <c r="AU724" s="109"/>
      <c r="AV724" s="1"/>
      <c r="AW724" s="1"/>
      <c r="AX724" s="1"/>
      <c r="AY724" s="1"/>
      <c r="AZ724" s="1"/>
    </row>
    <row r="725" spans="1:52" ht="13.5" customHeight="1" x14ac:dyDescent="0.2">
      <c r="A725" s="4"/>
      <c r="B725" s="112"/>
      <c r="C725" s="113"/>
      <c r="D725" s="5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09"/>
      <c r="AC725" s="109"/>
      <c r="AD725" s="109"/>
      <c r="AE725" s="109"/>
      <c r="AF725" s="109"/>
      <c r="AG725" s="109"/>
      <c r="AH725" s="109"/>
      <c r="AI725" s="109"/>
      <c r="AJ725" s="109"/>
      <c r="AK725" s="109"/>
      <c r="AL725" s="109"/>
      <c r="AM725" s="109"/>
      <c r="AN725" s="109"/>
      <c r="AO725" s="109"/>
      <c r="AP725" s="109"/>
      <c r="AQ725" s="109"/>
      <c r="AR725" s="109"/>
      <c r="AS725" s="109"/>
      <c r="AT725" s="109"/>
      <c r="AU725" s="109"/>
      <c r="AV725" s="1"/>
      <c r="AW725" s="1"/>
      <c r="AX725" s="1"/>
      <c r="AY725" s="1"/>
      <c r="AZ725" s="1"/>
    </row>
    <row r="726" spans="1:52" ht="13.5" customHeight="1" x14ac:dyDescent="0.2">
      <c r="A726" s="4"/>
      <c r="B726" s="112"/>
      <c r="C726" s="113"/>
      <c r="D726" s="5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09"/>
      <c r="AC726" s="109"/>
      <c r="AD726" s="109"/>
      <c r="AE726" s="109"/>
      <c r="AF726" s="109"/>
      <c r="AG726" s="109"/>
      <c r="AH726" s="109"/>
      <c r="AI726" s="109"/>
      <c r="AJ726" s="109"/>
      <c r="AK726" s="109"/>
      <c r="AL726" s="109"/>
      <c r="AM726" s="109"/>
      <c r="AN726" s="109"/>
      <c r="AO726" s="109"/>
      <c r="AP726" s="109"/>
      <c r="AQ726" s="109"/>
      <c r="AR726" s="109"/>
      <c r="AS726" s="109"/>
      <c r="AT726" s="109"/>
      <c r="AU726" s="109"/>
      <c r="AV726" s="1"/>
      <c r="AW726" s="1"/>
      <c r="AX726" s="1"/>
      <c r="AY726" s="1"/>
      <c r="AZ726" s="1"/>
    </row>
    <row r="727" spans="1:52" ht="13.5" customHeight="1" x14ac:dyDescent="0.2">
      <c r="A727" s="4"/>
      <c r="B727" s="112"/>
      <c r="C727" s="113"/>
      <c r="D727" s="5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09"/>
      <c r="AC727" s="109"/>
      <c r="AD727" s="109"/>
      <c r="AE727" s="109"/>
      <c r="AF727" s="109"/>
      <c r="AG727" s="109"/>
      <c r="AH727" s="109"/>
      <c r="AI727" s="109"/>
      <c r="AJ727" s="109"/>
      <c r="AK727" s="109"/>
      <c r="AL727" s="109"/>
      <c r="AM727" s="109"/>
      <c r="AN727" s="109"/>
      <c r="AO727" s="109"/>
      <c r="AP727" s="109"/>
      <c r="AQ727" s="109"/>
      <c r="AR727" s="109"/>
      <c r="AS727" s="109"/>
      <c r="AT727" s="109"/>
      <c r="AU727" s="109"/>
      <c r="AV727" s="1"/>
      <c r="AW727" s="1"/>
      <c r="AX727" s="1"/>
      <c r="AY727" s="1"/>
      <c r="AZ727" s="1"/>
    </row>
    <row r="728" spans="1:52" ht="13.5" customHeight="1" x14ac:dyDescent="0.2">
      <c r="A728" s="4"/>
      <c r="B728" s="112"/>
      <c r="C728" s="113"/>
      <c r="D728" s="5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09"/>
      <c r="AC728" s="109"/>
      <c r="AD728" s="109"/>
      <c r="AE728" s="109"/>
      <c r="AF728" s="109"/>
      <c r="AG728" s="109"/>
      <c r="AH728" s="109"/>
      <c r="AI728" s="109"/>
      <c r="AJ728" s="109"/>
      <c r="AK728" s="109"/>
      <c r="AL728" s="109"/>
      <c r="AM728" s="109"/>
      <c r="AN728" s="109"/>
      <c r="AO728" s="109"/>
      <c r="AP728" s="109"/>
      <c r="AQ728" s="109"/>
      <c r="AR728" s="109"/>
      <c r="AS728" s="109"/>
      <c r="AT728" s="109"/>
      <c r="AU728" s="109"/>
      <c r="AV728" s="1"/>
      <c r="AW728" s="1"/>
      <c r="AX728" s="1"/>
      <c r="AY728" s="1"/>
      <c r="AZ728" s="1"/>
    </row>
    <row r="729" spans="1:52" ht="13.5" customHeight="1" x14ac:dyDescent="0.2">
      <c r="A729" s="4"/>
      <c r="B729" s="112"/>
      <c r="C729" s="113"/>
      <c r="D729" s="5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09"/>
      <c r="AC729" s="109"/>
      <c r="AD729" s="109"/>
      <c r="AE729" s="109"/>
      <c r="AF729" s="109"/>
      <c r="AG729" s="109"/>
      <c r="AH729" s="109"/>
      <c r="AI729" s="109"/>
      <c r="AJ729" s="109"/>
      <c r="AK729" s="109"/>
      <c r="AL729" s="109"/>
      <c r="AM729" s="109"/>
      <c r="AN729" s="109"/>
      <c r="AO729" s="109"/>
      <c r="AP729" s="109"/>
      <c r="AQ729" s="109"/>
      <c r="AR729" s="109"/>
      <c r="AS729" s="109"/>
      <c r="AT729" s="109"/>
      <c r="AU729" s="109"/>
      <c r="AV729" s="1"/>
      <c r="AW729" s="1"/>
      <c r="AX729" s="1"/>
      <c r="AY729" s="1"/>
      <c r="AZ729" s="1"/>
    </row>
    <row r="730" spans="1:52" ht="13.5" customHeight="1" x14ac:dyDescent="0.2">
      <c r="A730" s="4"/>
      <c r="B730" s="112"/>
      <c r="C730" s="113"/>
      <c r="D730" s="5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09"/>
      <c r="AC730" s="109"/>
      <c r="AD730" s="109"/>
      <c r="AE730" s="109"/>
      <c r="AF730" s="109"/>
      <c r="AG730" s="109"/>
      <c r="AH730" s="109"/>
      <c r="AI730" s="109"/>
      <c r="AJ730" s="109"/>
      <c r="AK730" s="109"/>
      <c r="AL730" s="109"/>
      <c r="AM730" s="109"/>
      <c r="AN730" s="109"/>
      <c r="AO730" s="109"/>
      <c r="AP730" s="109"/>
      <c r="AQ730" s="109"/>
      <c r="AR730" s="109"/>
      <c r="AS730" s="109"/>
      <c r="AT730" s="109"/>
      <c r="AU730" s="109"/>
      <c r="AV730" s="1"/>
      <c r="AW730" s="1"/>
      <c r="AX730" s="1"/>
      <c r="AY730" s="1"/>
      <c r="AZ730" s="1"/>
    </row>
    <row r="731" spans="1:52" ht="13.5" customHeight="1" x14ac:dyDescent="0.2">
      <c r="A731" s="4"/>
      <c r="B731" s="112"/>
      <c r="C731" s="113"/>
      <c r="D731" s="5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09"/>
      <c r="AC731" s="109"/>
      <c r="AD731" s="109"/>
      <c r="AE731" s="109"/>
      <c r="AF731" s="109"/>
      <c r="AG731" s="109"/>
      <c r="AH731" s="109"/>
      <c r="AI731" s="109"/>
      <c r="AJ731" s="109"/>
      <c r="AK731" s="109"/>
      <c r="AL731" s="109"/>
      <c r="AM731" s="109"/>
      <c r="AN731" s="109"/>
      <c r="AO731" s="109"/>
      <c r="AP731" s="109"/>
      <c r="AQ731" s="109"/>
      <c r="AR731" s="109"/>
      <c r="AS731" s="109"/>
      <c r="AT731" s="109"/>
      <c r="AU731" s="109"/>
      <c r="AV731" s="1"/>
      <c r="AW731" s="1"/>
      <c r="AX731" s="1"/>
      <c r="AY731" s="1"/>
      <c r="AZ731" s="1"/>
    </row>
    <row r="732" spans="1:52" ht="13.5" customHeight="1" x14ac:dyDescent="0.2">
      <c r="A732" s="4"/>
      <c r="B732" s="112"/>
      <c r="C732" s="113"/>
      <c r="D732" s="5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09"/>
      <c r="AC732" s="109"/>
      <c r="AD732" s="109"/>
      <c r="AE732" s="109"/>
      <c r="AF732" s="109"/>
      <c r="AG732" s="109"/>
      <c r="AH732" s="109"/>
      <c r="AI732" s="109"/>
      <c r="AJ732" s="109"/>
      <c r="AK732" s="109"/>
      <c r="AL732" s="109"/>
      <c r="AM732" s="109"/>
      <c r="AN732" s="109"/>
      <c r="AO732" s="109"/>
      <c r="AP732" s="109"/>
      <c r="AQ732" s="109"/>
      <c r="AR732" s="109"/>
      <c r="AS732" s="109"/>
      <c r="AT732" s="109"/>
      <c r="AU732" s="109"/>
      <c r="AV732" s="1"/>
      <c r="AW732" s="1"/>
      <c r="AX732" s="1"/>
      <c r="AY732" s="1"/>
      <c r="AZ732" s="1"/>
    </row>
    <row r="733" spans="1:52" ht="13.5" customHeight="1" x14ac:dyDescent="0.2">
      <c r="A733" s="4"/>
      <c r="B733" s="112"/>
      <c r="C733" s="113"/>
      <c r="D733" s="5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09"/>
      <c r="AC733" s="109"/>
      <c r="AD733" s="109"/>
      <c r="AE733" s="109"/>
      <c r="AF733" s="109"/>
      <c r="AG733" s="109"/>
      <c r="AH733" s="109"/>
      <c r="AI733" s="109"/>
      <c r="AJ733" s="109"/>
      <c r="AK733" s="109"/>
      <c r="AL733" s="109"/>
      <c r="AM733" s="109"/>
      <c r="AN733" s="109"/>
      <c r="AO733" s="109"/>
      <c r="AP733" s="109"/>
      <c r="AQ733" s="109"/>
      <c r="AR733" s="109"/>
      <c r="AS733" s="109"/>
      <c r="AT733" s="109"/>
      <c r="AU733" s="109"/>
      <c r="AV733" s="1"/>
      <c r="AW733" s="1"/>
      <c r="AX733" s="1"/>
      <c r="AY733" s="1"/>
      <c r="AZ733" s="1"/>
    </row>
    <row r="734" spans="1:52" ht="13.5" customHeight="1" x14ac:dyDescent="0.2">
      <c r="A734" s="4"/>
      <c r="B734" s="112"/>
      <c r="C734" s="113"/>
      <c r="D734" s="5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09"/>
      <c r="AC734" s="109"/>
      <c r="AD734" s="109"/>
      <c r="AE734" s="109"/>
      <c r="AF734" s="109"/>
      <c r="AG734" s="109"/>
      <c r="AH734" s="109"/>
      <c r="AI734" s="109"/>
      <c r="AJ734" s="109"/>
      <c r="AK734" s="109"/>
      <c r="AL734" s="109"/>
      <c r="AM734" s="109"/>
      <c r="AN734" s="109"/>
      <c r="AO734" s="109"/>
      <c r="AP734" s="109"/>
      <c r="AQ734" s="109"/>
      <c r="AR734" s="109"/>
      <c r="AS734" s="109"/>
      <c r="AT734" s="109"/>
      <c r="AU734" s="109"/>
      <c r="AV734" s="1"/>
      <c r="AW734" s="1"/>
      <c r="AX734" s="1"/>
      <c r="AY734" s="1"/>
      <c r="AZ734" s="1"/>
    </row>
    <row r="735" spans="1:52" ht="13.5" customHeight="1" x14ac:dyDescent="0.2">
      <c r="A735" s="4"/>
      <c r="B735" s="112"/>
      <c r="C735" s="113"/>
      <c r="D735" s="5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09"/>
      <c r="AC735" s="109"/>
      <c r="AD735" s="109"/>
      <c r="AE735" s="109"/>
      <c r="AF735" s="109"/>
      <c r="AG735" s="109"/>
      <c r="AH735" s="109"/>
      <c r="AI735" s="109"/>
      <c r="AJ735" s="109"/>
      <c r="AK735" s="109"/>
      <c r="AL735" s="109"/>
      <c r="AM735" s="109"/>
      <c r="AN735" s="109"/>
      <c r="AO735" s="109"/>
      <c r="AP735" s="109"/>
      <c r="AQ735" s="109"/>
      <c r="AR735" s="109"/>
      <c r="AS735" s="109"/>
      <c r="AT735" s="109"/>
      <c r="AU735" s="109"/>
      <c r="AV735" s="1"/>
      <c r="AW735" s="1"/>
      <c r="AX735" s="1"/>
      <c r="AY735" s="1"/>
      <c r="AZ735" s="1"/>
    </row>
    <row r="736" spans="1:52" ht="13.5" customHeight="1" x14ac:dyDescent="0.2">
      <c r="A736" s="4"/>
      <c r="B736" s="112"/>
      <c r="C736" s="113"/>
      <c r="D736" s="5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09"/>
      <c r="AC736" s="109"/>
      <c r="AD736" s="109"/>
      <c r="AE736" s="109"/>
      <c r="AF736" s="109"/>
      <c r="AG736" s="109"/>
      <c r="AH736" s="109"/>
      <c r="AI736" s="109"/>
      <c r="AJ736" s="109"/>
      <c r="AK736" s="109"/>
      <c r="AL736" s="109"/>
      <c r="AM736" s="109"/>
      <c r="AN736" s="109"/>
      <c r="AO736" s="109"/>
      <c r="AP736" s="109"/>
      <c r="AQ736" s="109"/>
      <c r="AR736" s="109"/>
      <c r="AS736" s="109"/>
      <c r="AT736" s="109"/>
      <c r="AU736" s="109"/>
      <c r="AV736" s="1"/>
      <c r="AW736" s="1"/>
      <c r="AX736" s="1"/>
      <c r="AY736" s="1"/>
      <c r="AZ736" s="1"/>
    </row>
    <row r="737" spans="1:52" ht="13.5" customHeight="1" x14ac:dyDescent="0.2">
      <c r="A737" s="4"/>
      <c r="B737" s="112"/>
      <c r="C737" s="113"/>
      <c r="D737" s="5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09"/>
      <c r="AC737" s="109"/>
      <c r="AD737" s="109"/>
      <c r="AE737" s="109"/>
      <c r="AF737" s="109"/>
      <c r="AG737" s="109"/>
      <c r="AH737" s="109"/>
      <c r="AI737" s="109"/>
      <c r="AJ737" s="109"/>
      <c r="AK737" s="109"/>
      <c r="AL737" s="109"/>
      <c r="AM737" s="109"/>
      <c r="AN737" s="109"/>
      <c r="AO737" s="109"/>
      <c r="AP737" s="109"/>
      <c r="AQ737" s="109"/>
      <c r="AR737" s="109"/>
      <c r="AS737" s="109"/>
      <c r="AT737" s="109"/>
      <c r="AU737" s="109"/>
      <c r="AV737" s="1"/>
      <c r="AW737" s="1"/>
      <c r="AX737" s="1"/>
      <c r="AY737" s="1"/>
      <c r="AZ737" s="1"/>
    </row>
    <row r="738" spans="1:52" ht="13.5" customHeight="1" x14ac:dyDescent="0.2">
      <c r="A738" s="4"/>
      <c r="B738" s="112"/>
      <c r="C738" s="113"/>
      <c r="D738" s="5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09"/>
      <c r="AC738" s="109"/>
      <c r="AD738" s="109"/>
      <c r="AE738" s="109"/>
      <c r="AF738" s="109"/>
      <c r="AG738" s="109"/>
      <c r="AH738" s="109"/>
      <c r="AI738" s="109"/>
      <c r="AJ738" s="109"/>
      <c r="AK738" s="109"/>
      <c r="AL738" s="109"/>
      <c r="AM738" s="109"/>
      <c r="AN738" s="109"/>
      <c r="AO738" s="109"/>
      <c r="AP738" s="109"/>
      <c r="AQ738" s="109"/>
      <c r="AR738" s="109"/>
      <c r="AS738" s="109"/>
      <c r="AT738" s="109"/>
      <c r="AU738" s="109"/>
      <c r="AV738" s="1"/>
      <c r="AW738" s="1"/>
      <c r="AX738" s="1"/>
      <c r="AY738" s="1"/>
      <c r="AZ738" s="1"/>
    </row>
    <row r="739" spans="1:52" ht="13.5" customHeight="1" x14ac:dyDescent="0.2">
      <c r="A739" s="4"/>
      <c r="B739" s="112"/>
      <c r="C739" s="113"/>
      <c r="D739" s="5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09"/>
      <c r="AC739" s="109"/>
      <c r="AD739" s="109"/>
      <c r="AE739" s="109"/>
      <c r="AF739" s="109"/>
      <c r="AG739" s="109"/>
      <c r="AH739" s="109"/>
      <c r="AI739" s="109"/>
      <c r="AJ739" s="109"/>
      <c r="AK739" s="109"/>
      <c r="AL739" s="109"/>
      <c r="AM739" s="109"/>
      <c r="AN739" s="109"/>
      <c r="AO739" s="109"/>
      <c r="AP739" s="109"/>
      <c r="AQ739" s="109"/>
      <c r="AR739" s="109"/>
      <c r="AS739" s="109"/>
      <c r="AT739" s="109"/>
      <c r="AU739" s="109"/>
      <c r="AV739" s="1"/>
      <c r="AW739" s="1"/>
      <c r="AX739" s="1"/>
      <c r="AY739" s="1"/>
      <c r="AZ739" s="1"/>
    </row>
    <row r="740" spans="1:52" ht="13.5" customHeight="1" x14ac:dyDescent="0.2">
      <c r="A740" s="4"/>
      <c r="B740" s="112"/>
      <c r="C740" s="113"/>
      <c r="D740" s="5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09"/>
      <c r="AC740" s="109"/>
      <c r="AD740" s="109"/>
      <c r="AE740" s="109"/>
      <c r="AF740" s="109"/>
      <c r="AG740" s="109"/>
      <c r="AH740" s="109"/>
      <c r="AI740" s="109"/>
      <c r="AJ740" s="109"/>
      <c r="AK740" s="109"/>
      <c r="AL740" s="109"/>
      <c r="AM740" s="109"/>
      <c r="AN740" s="109"/>
      <c r="AO740" s="109"/>
      <c r="AP740" s="109"/>
      <c r="AQ740" s="109"/>
      <c r="AR740" s="109"/>
      <c r="AS740" s="109"/>
      <c r="AT740" s="109"/>
      <c r="AU740" s="109"/>
      <c r="AV740" s="1"/>
      <c r="AW740" s="1"/>
      <c r="AX740" s="1"/>
      <c r="AY740" s="1"/>
      <c r="AZ740" s="1"/>
    </row>
    <row r="741" spans="1:52" ht="13.5" customHeight="1" x14ac:dyDescent="0.2">
      <c r="A741" s="4"/>
      <c r="B741" s="112"/>
      <c r="C741" s="113"/>
      <c r="D741" s="5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09"/>
      <c r="AC741" s="109"/>
      <c r="AD741" s="109"/>
      <c r="AE741" s="109"/>
      <c r="AF741" s="109"/>
      <c r="AG741" s="109"/>
      <c r="AH741" s="109"/>
      <c r="AI741" s="109"/>
      <c r="AJ741" s="109"/>
      <c r="AK741" s="109"/>
      <c r="AL741" s="109"/>
      <c r="AM741" s="109"/>
      <c r="AN741" s="109"/>
      <c r="AO741" s="109"/>
      <c r="AP741" s="109"/>
      <c r="AQ741" s="109"/>
      <c r="AR741" s="109"/>
      <c r="AS741" s="109"/>
      <c r="AT741" s="109"/>
      <c r="AU741" s="109"/>
      <c r="AV741" s="1"/>
      <c r="AW741" s="1"/>
      <c r="AX741" s="1"/>
      <c r="AY741" s="1"/>
      <c r="AZ741" s="1"/>
    </row>
    <row r="742" spans="1:52" ht="13.5" customHeight="1" x14ac:dyDescent="0.2">
      <c r="A742" s="4"/>
      <c r="B742" s="112"/>
      <c r="C742" s="113"/>
      <c r="D742" s="5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09"/>
      <c r="AC742" s="109"/>
      <c r="AD742" s="109"/>
      <c r="AE742" s="109"/>
      <c r="AF742" s="109"/>
      <c r="AG742" s="109"/>
      <c r="AH742" s="109"/>
      <c r="AI742" s="109"/>
      <c r="AJ742" s="109"/>
      <c r="AK742" s="109"/>
      <c r="AL742" s="109"/>
      <c r="AM742" s="109"/>
      <c r="AN742" s="109"/>
      <c r="AO742" s="109"/>
      <c r="AP742" s="109"/>
      <c r="AQ742" s="109"/>
      <c r="AR742" s="109"/>
      <c r="AS742" s="109"/>
      <c r="AT742" s="109"/>
      <c r="AU742" s="109"/>
      <c r="AV742" s="1"/>
      <c r="AW742" s="1"/>
      <c r="AX742" s="1"/>
      <c r="AY742" s="1"/>
      <c r="AZ742" s="1"/>
    </row>
    <row r="743" spans="1:52" ht="13.5" customHeight="1" x14ac:dyDescent="0.2">
      <c r="A743" s="4"/>
      <c r="B743" s="112"/>
      <c r="C743" s="113"/>
      <c r="D743" s="5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09"/>
      <c r="AC743" s="109"/>
      <c r="AD743" s="109"/>
      <c r="AE743" s="109"/>
      <c r="AF743" s="109"/>
      <c r="AG743" s="109"/>
      <c r="AH743" s="109"/>
      <c r="AI743" s="109"/>
      <c r="AJ743" s="109"/>
      <c r="AK743" s="109"/>
      <c r="AL743" s="109"/>
      <c r="AM743" s="109"/>
      <c r="AN743" s="109"/>
      <c r="AO743" s="109"/>
      <c r="AP743" s="109"/>
      <c r="AQ743" s="109"/>
      <c r="AR743" s="109"/>
      <c r="AS743" s="109"/>
      <c r="AT743" s="109"/>
      <c r="AU743" s="109"/>
      <c r="AV743" s="1"/>
      <c r="AW743" s="1"/>
      <c r="AX743" s="1"/>
      <c r="AY743" s="1"/>
      <c r="AZ743" s="1"/>
    </row>
    <row r="744" spans="1:52" ht="13.5" customHeight="1" x14ac:dyDescent="0.2">
      <c r="A744" s="4"/>
      <c r="B744" s="112"/>
      <c r="C744" s="113"/>
      <c r="D744" s="5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09"/>
      <c r="AC744" s="109"/>
      <c r="AD744" s="109"/>
      <c r="AE744" s="109"/>
      <c r="AF744" s="109"/>
      <c r="AG744" s="109"/>
      <c r="AH744" s="109"/>
      <c r="AI744" s="109"/>
      <c r="AJ744" s="109"/>
      <c r="AK744" s="109"/>
      <c r="AL744" s="109"/>
      <c r="AM744" s="109"/>
      <c r="AN744" s="109"/>
      <c r="AO744" s="109"/>
      <c r="AP744" s="109"/>
      <c r="AQ744" s="109"/>
      <c r="AR744" s="109"/>
      <c r="AS744" s="109"/>
      <c r="AT744" s="109"/>
      <c r="AU744" s="109"/>
      <c r="AV744" s="1"/>
      <c r="AW744" s="1"/>
      <c r="AX744" s="1"/>
      <c r="AY744" s="1"/>
      <c r="AZ744" s="1"/>
    </row>
    <row r="745" spans="1:52" ht="13.5" customHeight="1" x14ac:dyDescent="0.2">
      <c r="A745" s="4"/>
      <c r="B745" s="112"/>
      <c r="C745" s="113"/>
      <c r="D745" s="5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09"/>
      <c r="AC745" s="109"/>
      <c r="AD745" s="109"/>
      <c r="AE745" s="109"/>
      <c r="AF745" s="109"/>
      <c r="AG745" s="109"/>
      <c r="AH745" s="109"/>
      <c r="AI745" s="109"/>
      <c r="AJ745" s="109"/>
      <c r="AK745" s="109"/>
      <c r="AL745" s="109"/>
      <c r="AM745" s="109"/>
      <c r="AN745" s="109"/>
      <c r="AO745" s="109"/>
      <c r="AP745" s="109"/>
      <c r="AQ745" s="109"/>
      <c r="AR745" s="109"/>
      <c r="AS745" s="109"/>
      <c r="AT745" s="109"/>
      <c r="AU745" s="109"/>
      <c r="AV745" s="1"/>
      <c r="AW745" s="1"/>
      <c r="AX745" s="1"/>
      <c r="AY745" s="1"/>
      <c r="AZ745" s="1"/>
    </row>
    <row r="746" spans="1:52" ht="13.5" customHeight="1" x14ac:dyDescent="0.2">
      <c r="A746" s="4"/>
      <c r="B746" s="112"/>
      <c r="C746" s="113"/>
      <c r="D746" s="5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09"/>
      <c r="AC746" s="109"/>
      <c r="AD746" s="109"/>
      <c r="AE746" s="109"/>
      <c r="AF746" s="109"/>
      <c r="AG746" s="109"/>
      <c r="AH746" s="109"/>
      <c r="AI746" s="109"/>
      <c r="AJ746" s="109"/>
      <c r="AK746" s="109"/>
      <c r="AL746" s="109"/>
      <c r="AM746" s="109"/>
      <c r="AN746" s="109"/>
      <c r="AO746" s="109"/>
      <c r="AP746" s="109"/>
      <c r="AQ746" s="109"/>
      <c r="AR746" s="109"/>
      <c r="AS746" s="109"/>
      <c r="AT746" s="109"/>
      <c r="AU746" s="109"/>
      <c r="AV746" s="1"/>
      <c r="AW746" s="1"/>
      <c r="AX746" s="1"/>
      <c r="AY746" s="1"/>
      <c r="AZ746" s="1"/>
    </row>
    <row r="747" spans="1:52" ht="13.5" customHeight="1" x14ac:dyDescent="0.2">
      <c r="A747" s="4"/>
      <c r="B747" s="112"/>
      <c r="C747" s="113"/>
      <c r="D747" s="5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09"/>
      <c r="AC747" s="109"/>
      <c r="AD747" s="109"/>
      <c r="AE747" s="109"/>
      <c r="AF747" s="109"/>
      <c r="AG747" s="109"/>
      <c r="AH747" s="109"/>
      <c r="AI747" s="109"/>
      <c r="AJ747" s="109"/>
      <c r="AK747" s="109"/>
      <c r="AL747" s="109"/>
      <c r="AM747" s="109"/>
      <c r="AN747" s="109"/>
      <c r="AO747" s="109"/>
      <c r="AP747" s="109"/>
      <c r="AQ747" s="109"/>
      <c r="AR747" s="109"/>
      <c r="AS747" s="109"/>
      <c r="AT747" s="109"/>
      <c r="AU747" s="109"/>
      <c r="AV747" s="1"/>
      <c r="AW747" s="1"/>
      <c r="AX747" s="1"/>
      <c r="AY747" s="1"/>
      <c r="AZ747" s="1"/>
    </row>
    <row r="748" spans="1:52" ht="13.5" customHeight="1" x14ac:dyDescent="0.2">
      <c r="A748" s="4"/>
      <c r="B748" s="112"/>
      <c r="C748" s="113"/>
      <c r="D748" s="5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09"/>
      <c r="AC748" s="109"/>
      <c r="AD748" s="109"/>
      <c r="AE748" s="109"/>
      <c r="AF748" s="109"/>
      <c r="AG748" s="109"/>
      <c r="AH748" s="109"/>
      <c r="AI748" s="109"/>
      <c r="AJ748" s="109"/>
      <c r="AK748" s="109"/>
      <c r="AL748" s="109"/>
      <c r="AM748" s="109"/>
      <c r="AN748" s="109"/>
      <c r="AO748" s="109"/>
      <c r="AP748" s="109"/>
      <c r="AQ748" s="109"/>
      <c r="AR748" s="109"/>
      <c r="AS748" s="109"/>
      <c r="AT748" s="109"/>
      <c r="AU748" s="109"/>
      <c r="AV748" s="1"/>
      <c r="AW748" s="1"/>
      <c r="AX748" s="1"/>
      <c r="AY748" s="1"/>
      <c r="AZ748" s="1"/>
    </row>
    <row r="749" spans="1:52" ht="13.5" customHeight="1" x14ac:dyDescent="0.2">
      <c r="A749" s="4"/>
      <c r="B749" s="112"/>
      <c r="C749" s="113"/>
      <c r="D749" s="5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09"/>
      <c r="AC749" s="109"/>
      <c r="AD749" s="109"/>
      <c r="AE749" s="109"/>
      <c r="AF749" s="109"/>
      <c r="AG749" s="109"/>
      <c r="AH749" s="109"/>
      <c r="AI749" s="109"/>
      <c r="AJ749" s="109"/>
      <c r="AK749" s="109"/>
      <c r="AL749" s="109"/>
      <c r="AM749" s="109"/>
      <c r="AN749" s="109"/>
      <c r="AO749" s="109"/>
      <c r="AP749" s="109"/>
      <c r="AQ749" s="109"/>
      <c r="AR749" s="109"/>
      <c r="AS749" s="109"/>
      <c r="AT749" s="109"/>
      <c r="AU749" s="109"/>
      <c r="AV749" s="1"/>
      <c r="AW749" s="1"/>
      <c r="AX749" s="1"/>
      <c r="AY749" s="1"/>
      <c r="AZ749" s="1"/>
    </row>
    <row r="750" spans="1:52" ht="13.5" customHeight="1" x14ac:dyDescent="0.2">
      <c r="A750" s="4"/>
      <c r="B750" s="112"/>
      <c r="C750" s="113"/>
      <c r="D750" s="5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09"/>
      <c r="AC750" s="109"/>
      <c r="AD750" s="109"/>
      <c r="AE750" s="109"/>
      <c r="AF750" s="109"/>
      <c r="AG750" s="109"/>
      <c r="AH750" s="109"/>
      <c r="AI750" s="109"/>
      <c r="AJ750" s="109"/>
      <c r="AK750" s="109"/>
      <c r="AL750" s="109"/>
      <c r="AM750" s="109"/>
      <c r="AN750" s="109"/>
      <c r="AO750" s="109"/>
      <c r="AP750" s="109"/>
      <c r="AQ750" s="109"/>
      <c r="AR750" s="109"/>
      <c r="AS750" s="109"/>
      <c r="AT750" s="109"/>
      <c r="AU750" s="109"/>
      <c r="AV750" s="1"/>
      <c r="AW750" s="1"/>
      <c r="AX750" s="1"/>
      <c r="AY750" s="1"/>
      <c r="AZ750" s="1"/>
    </row>
    <row r="751" spans="1:52" ht="13.5" customHeight="1" x14ac:dyDescent="0.2">
      <c r="A751" s="4"/>
      <c r="B751" s="112"/>
      <c r="C751" s="113"/>
      <c r="D751" s="5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09"/>
      <c r="AC751" s="109"/>
      <c r="AD751" s="109"/>
      <c r="AE751" s="109"/>
      <c r="AF751" s="109"/>
      <c r="AG751" s="109"/>
      <c r="AH751" s="109"/>
      <c r="AI751" s="109"/>
      <c r="AJ751" s="109"/>
      <c r="AK751" s="109"/>
      <c r="AL751" s="109"/>
      <c r="AM751" s="109"/>
      <c r="AN751" s="109"/>
      <c r="AO751" s="109"/>
      <c r="AP751" s="109"/>
      <c r="AQ751" s="109"/>
      <c r="AR751" s="109"/>
      <c r="AS751" s="109"/>
      <c r="AT751" s="109"/>
      <c r="AU751" s="109"/>
      <c r="AV751" s="1"/>
      <c r="AW751" s="1"/>
      <c r="AX751" s="1"/>
      <c r="AY751" s="1"/>
      <c r="AZ751" s="1"/>
    </row>
    <row r="752" spans="1:52" ht="13.5" customHeight="1" x14ac:dyDescent="0.2">
      <c r="A752" s="4"/>
      <c r="B752" s="112"/>
      <c r="C752" s="113"/>
      <c r="D752" s="5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09"/>
      <c r="AC752" s="109"/>
      <c r="AD752" s="109"/>
      <c r="AE752" s="109"/>
      <c r="AF752" s="109"/>
      <c r="AG752" s="109"/>
      <c r="AH752" s="109"/>
      <c r="AI752" s="109"/>
      <c r="AJ752" s="109"/>
      <c r="AK752" s="109"/>
      <c r="AL752" s="109"/>
      <c r="AM752" s="109"/>
      <c r="AN752" s="109"/>
      <c r="AO752" s="109"/>
      <c r="AP752" s="109"/>
      <c r="AQ752" s="109"/>
      <c r="AR752" s="109"/>
      <c r="AS752" s="109"/>
      <c r="AT752" s="109"/>
      <c r="AU752" s="109"/>
      <c r="AV752" s="1"/>
      <c r="AW752" s="1"/>
      <c r="AX752" s="1"/>
      <c r="AY752" s="1"/>
      <c r="AZ752" s="1"/>
    </row>
    <row r="753" spans="1:52" ht="13.5" customHeight="1" x14ac:dyDescent="0.2">
      <c r="A753" s="4"/>
      <c r="B753" s="112"/>
      <c r="C753" s="113"/>
      <c r="D753" s="5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09"/>
      <c r="AC753" s="109"/>
      <c r="AD753" s="109"/>
      <c r="AE753" s="109"/>
      <c r="AF753" s="109"/>
      <c r="AG753" s="109"/>
      <c r="AH753" s="109"/>
      <c r="AI753" s="109"/>
      <c r="AJ753" s="109"/>
      <c r="AK753" s="109"/>
      <c r="AL753" s="109"/>
      <c r="AM753" s="109"/>
      <c r="AN753" s="109"/>
      <c r="AO753" s="109"/>
      <c r="AP753" s="109"/>
      <c r="AQ753" s="109"/>
      <c r="AR753" s="109"/>
      <c r="AS753" s="109"/>
      <c r="AT753" s="109"/>
      <c r="AU753" s="109"/>
      <c r="AV753" s="1"/>
      <c r="AW753" s="1"/>
      <c r="AX753" s="1"/>
      <c r="AY753" s="1"/>
      <c r="AZ753" s="1"/>
    </row>
    <row r="754" spans="1:52" ht="13.5" customHeight="1" x14ac:dyDescent="0.2">
      <c r="A754" s="4"/>
      <c r="B754" s="112"/>
      <c r="C754" s="113"/>
      <c r="D754" s="5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09"/>
      <c r="AC754" s="109"/>
      <c r="AD754" s="109"/>
      <c r="AE754" s="109"/>
      <c r="AF754" s="109"/>
      <c r="AG754" s="109"/>
      <c r="AH754" s="109"/>
      <c r="AI754" s="109"/>
      <c r="AJ754" s="109"/>
      <c r="AK754" s="109"/>
      <c r="AL754" s="109"/>
      <c r="AM754" s="109"/>
      <c r="AN754" s="109"/>
      <c r="AO754" s="109"/>
      <c r="AP754" s="109"/>
      <c r="AQ754" s="109"/>
      <c r="AR754" s="109"/>
      <c r="AS754" s="109"/>
      <c r="AT754" s="109"/>
      <c r="AU754" s="109"/>
      <c r="AV754" s="1"/>
      <c r="AW754" s="1"/>
      <c r="AX754" s="1"/>
      <c r="AY754" s="1"/>
      <c r="AZ754" s="1"/>
    </row>
    <row r="755" spans="1:52" ht="13.5" customHeight="1" x14ac:dyDescent="0.2">
      <c r="A755" s="4"/>
      <c r="B755" s="112"/>
      <c r="C755" s="113"/>
      <c r="D755" s="5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09"/>
      <c r="AC755" s="109"/>
      <c r="AD755" s="109"/>
      <c r="AE755" s="109"/>
      <c r="AF755" s="109"/>
      <c r="AG755" s="109"/>
      <c r="AH755" s="109"/>
      <c r="AI755" s="109"/>
      <c r="AJ755" s="109"/>
      <c r="AK755" s="109"/>
      <c r="AL755" s="109"/>
      <c r="AM755" s="109"/>
      <c r="AN755" s="109"/>
      <c r="AO755" s="109"/>
      <c r="AP755" s="109"/>
      <c r="AQ755" s="109"/>
      <c r="AR755" s="109"/>
      <c r="AS755" s="109"/>
      <c r="AT755" s="109"/>
      <c r="AU755" s="109"/>
      <c r="AV755" s="1"/>
      <c r="AW755" s="1"/>
      <c r="AX755" s="1"/>
      <c r="AY755" s="1"/>
      <c r="AZ755" s="1"/>
    </row>
    <row r="756" spans="1:52" ht="13.5" customHeight="1" x14ac:dyDescent="0.2">
      <c r="A756" s="4"/>
      <c r="B756" s="112"/>
      <c r="C756" s="113"/>
      <c r="D756" s="5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09"/>
      <c r="AC756" s="109"/>
      <c r="AD756" s="109"/>
      <c r="AE756" s="109"/>
      <c r="AF756" s="109"/>
      <c r="AG756" s="109"/>
      <c r="AH756" s="109"/>
      <c r="AI756" s="109"/>
      <c r="AJ756" s="109"/>
      <c r="AK756" s="109"/>
      <c r="AL756" s="109"/>
      <c r="AM756" s="109"/>
      <c r="AN756" s="109"/>
      <c r="AO756" s="109"/>
      <c r="AP756" s="109"/>
      <c r="AQ756" s="109"/>
      <c r="AR756" s="109"/>
      <c r="AS756" s="109"/>
      <c r="AT756" s="109"/>
      <c r="AU756" s="109"/>
      <c r="AV756" s="1"/>
      <c r="AW756" s="1"/>
      <c r="AX756" s="1"/>
      <c r="AY756" s="1"/>
      <c r="AZ756" s="1"/>
    </row>
    <row r="757" spans="1:52" ht="13.5" customHeight="1" x14ac:dyDescent="0.2">
      <c r="A757" s="4"/>
      <c r="B757" s="112"/>
      <c r="C757" s="113"/>
      <c r="D757" s="5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09"/>
      <c r="AC757" s="109"/>
      <c r="AD757" s="109"/>
      <c r="AE757" s="109"/>
      <c r="AF757" s="109"/>
      <c r="AG757" s="109"/>
      <c r="AH757" s="109"/>
      <c r="AI757" s="109"/>
      <c r="AJ757" s="109"/>
      <c r="AK757" s="109"/>
      <c r="AL757" s="109"/>
      <c r="AM757" s="109"/>
      <c r="AN757" s="109"/>
      <c r="AO757" s="109"/>
      <c r="AP757" s="109"/>
      <c r="AQ757" s="109"/>
      <c r="AR757" s="109"/>
      <c r="AS757" s="109"/>
      <c r="AT757" s="109"/>
      <c r="AU757" s="109"/>
      <c r="AV757" s="1"/>
      <c r="AW757" s="1"/>
      <c r="AX757" s="1"/>
      <c r="AY757" s="1"/>
      <c r="AZ757" s="1"/>
    </row>
    <row r="758" spans="1:52" ht="13.5" customHeight="1" x14ac:dyDescent="0.2">
      <c r="A758" s="4"/>
      <c r="B758" s="112"/>
      <c r="C758" s="113"/>
      <c r="D758" s="5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09"/>
      <c r="AC758" s="109"/>
      <c r="AD758" s="109"/>
      <c r="AE758" s="109"/>
      <c r="AF758" s="109"/>
      <c r="AG758" s="109"/>
      <c r="AH758" s="109"/>
      <c r="AI758" s="109"/>
      <c r="AJ758" s="109"/>
      <c r="AK758" s="109"/>
      <c r="AL758" s="109"/>
      <c r="AM758" s="109"/>
      <c r="AN758" s="109"/>
      <c r="AO758" s="109"/>
      <c r="AP758" s="109"/>
      <c r="AQ758" s="109"/>
      <c r="AR758" s="109"/>
      <c r="AS758" s="109"/>
      <c r="AT758" s="109"/>
      <c r="AU758" s="109"/>
      <c r="AV758" s="1"/>
      <c r="AW758" s="1"/>
      <c r="AX758" s="1"/>
      <c r="AY758" s="1"/>
      <c r="AZ758" s="1"/>
    </row>
    <row r="759" spans="1:52" ht="13.5" customHeight="1" x14ac:dyDescent="0.2">
      <c r="A759" s="4"/>
      <c r="B759" s="112"/>
      <c r="C759" s="113"/>
      <c r="D759" s="5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09"/>
      <c r="AC759" s="109"/>
      <c r="AD759" s="109"/>
      <c r="AE759" s="109"/>
      <c r="AF759" s="109"/>
      <c r="AG759" s="109"/>
      <c r="AH759" s="109"/>
      <c r="AI759" s="109"/>
      <c r="AJ759" s="109"/>
      <c r="AK759" s="109"/>
      <c r="AL759" s="109"/>
      <c r="AM759" s="109"/>
      <c r="AN759" s="109"/>
      <c r="AO759" s="109"/>
      <c r="AP759" s="109"/>
      <c r="AQ759" s="109"/>
      <c r="AR759" s="109"/>
      <c r="AS759" s="109"/>
      <c r="AT759" s="109"/>
      <c r="AU759" s="109"/>
      <c r="AV759" s="1"/>
      <c r="AW759" s="1"/>
      <c r="AX759" s="1"/>
      <c r="AY759" s="1"/>
      <c r="AZ759" s="1"/>
    </row>
    <row r="760" spans="1:52" ht="13.5" customHeight="1" x14ac:dyDescent="0.2">
      <c r="A760" s="4"/>
      <c r="B760" s="112"/>
      <c r="C760" s="113"/>
      <c r="D760" s="5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09"/>
      <c r="AC760" s="109"/>
      <c r="AD760" s="109"/>
      <c r="AE760" s="109"/>
      <c r="AF760" s="109"/>
      <c r="AG760" s="109"/>
      <c r="AH760" s="109"/>
      <c r="AI760" s="109"/>
      <c r="AJ760" s="109"/>
      <c r="AK760" s="109"/>
      <c r="AL760" s="109"/>
      <c r="AM760" s="109"/>
      <c r="AN760" s="109"/>
      <c r="AO760" s="109"/>
      <c r="AP760" s="109"/>
      <c r="AQ760" s="109"/>
      <c r="AR760" s="109"/>
      <c r="AS760" s="109"/>
      <c r="AT760" s="109"/>
      <c r="AU760" s="109"/>
      <c r="AV760" s="1"/>
      <c r="AW760" s="1"/>
      <c r="AX760" s="1"/>
      <c r="AY760" s="1"/>
      <c r="AZ760" s="1"/>
    </row>
    <row r="761" spans="1:52" ht="13.5" customHeight="1" x14ac:dyDescent="0.2">
      <c r="A761" s="4"/>
      <c r="B761" s="112"/>
      <c r="C761" s="113"/>
      <c r="D761" s="5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09"/>
      <c r="AC761" s="109"/>
      <c r="AD761" s="109"/>
      <c r="AE761" s="109"/>
      <c r="AF761" s="109"/>
      <c r="AG761" s="109"/>
      <c r="AH761" s="109"/>
      <c r="AI761" s="109"/>
      <c r="AJ761" s="109"/>
      <c r="AK761" s="109"/>
      <c r="AL761" s="109"/>
      <c r="AM761" s="109"/>
      <c r="AN761" s="109"/>
      <c r="AO761" s="109"/>
      <c r="AP761" s="109"/>
      <c r="AQ761" s="109"/>
      <c r="AR761" s="109"/>
      <c r="AS761" s="109"/>
      <c r="AT761" s="109"/>
      <c r="AU761" s="109"/>
      <c r="AV761" s="1"/>
      <c r="AW761" s="1"/>
      <c r="AX761" s="1"/>
      <c r="AY761" s="1"/>
      <c r="AZ761" s="1"/>
    </row>
    <row r="762" spans="1:52" ht="13.5" customHeight="1" x14ac:dyDescent="0.2">
      <c r="A762" s="4"/>
      <c r="B762" s="112"/>
      <c r="C762" s="113"/>
      <c r="D762" s="5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09"/>
      <c r="AC762" s="109"/>
      <c r="AD762" s="109"/>
      <c r="AE762" s="109"/>
      <c r="AF762" s="109"/>
      <c r="AG762" s="109"/>
      <c r="AH762" s="109"/>
      <c r="AI762" s="109"/>
      <c r="AJ762" s="109"/>
      <c r="AK762" s="109"/>
      <c r="AL762" s="109"/>
      <c r="AM762" s="109"/>
      <c r="AN762" s="109"/>
      <c r="AO762" s="109"/>
      <c r="AP762" s="109"/>
      <c r="AQ762" s="109"/>
      <c r="AR762" s="109"/>
      <c r="AS762" s="109"/>
      <c r="AT762" s="109"/>
      <c r="AU762" s="109"/>
      <c r="AV762" s="1"/>
      <c r="AW762" s="1"/>
      <c r="AX762" s="1"/>
      <c r="AY762" s="1"/>
      <c r="AZ762" s="1"/>
    </row>
    <row r="763" spans="1:52" ht="13.5" customHeight="1" x14ac:dyDescent="0.2">
      <c r="A763" s="4"/>
      <c r="B763" s="112"/>
      <c r="C763" s="113"/>
      <c r="D763" s="5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09"/>
      <c r="AC763" s="109"/>
      <c r="AD763" s="109"/>
      <c r="AE763" s="109"/>
      <c r="AF763" s="109"/>
      <c r="AG763" s="109"/>
      <c r="AH763" s="109"/>
      <c r="AI763" s="109"/>
      <c r="AJ763" s="109"/>
      <c r="AK763" s="109"/>
      <c r="AL763" s="109"/>
      <c r="AM763" s="109"/>
      <c r="AN763" s="109"/>
      <c r="AO763" s="109"/>
      <c r="AP763" s="109"/>
      <c r="AQ763" s="109"/>
      <c r="AR763" s="109"/>
      <c r="AS763" s="109"/>
      <c r="AT763" s="109"/>
      <c r="AU763" s="109"/>
      <c r="AV763" s="1"/>
      <c r="AW763" s="1"/>
      <c r="AX763" s="1"/>
      <c r="AY763" s="1"/>
      <c r="AZ763" s="1"/>
    </row>
    <row r="764" spans="1:52" ht="13.5" customHeight="1" x14ac:dyDescent="0.2">
      <c r="A764" s="4"/>
      <c r="B764" s="112"/>
      <c r="C764" s="113"/>
      <c r="D764" s="5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09"/>
      <c r="AC764" s="109"/>
      <c r="AD764" s="109"/>
      <c r="AE764" s="109"/>
      <c r="AF764" s="109"/>
      <c r="AG764" s="109"/>
      <c r="AH764" s="109"/>
      <c r="AI764" s="109"/>
      <c r="AJ764" s="109"/>
      <c r="AK764" s="109"/>
      <c r="AL764" s="109"/>
      <c r="AM764" s="109"/>
      <c r="AN764" s="109"/>
      <c r="AO764" s="109"/>
      <c r="AP764" s="109"/>
      <c r="AQ764" s="109"/>
      <c r="AR764" s="109"/>
      <c r="AS764" s="109"/>
      <c r="AT764" s="109"/>
      <c r="AU764" s="109"/>
      <c r="AV764" s="1"/>
      <c r="AW764" s="1"/>
      <c r="AX764" s="1"/>
      <c r="AY764" s="1"/>
      <c r="AZ764" s="1"/>
    </row>
    <row r="765" spans="1:52" ht="13.5" customHeight="1" x14ac:dyDescent="0.2">
      <c r="A765" s="4"/>
      <c r="B765" s="112"/>
      <c r="C765" s="113"/>
      <c r="D765" s="5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09"/>
      <c r="AC765" s="109"/>
      <c r="AD765" s="109"/>
      <c r="AE765" s="109"/>
      <c r="AF765" s="109"/>
      <c r="AG765" s="109"/>
      <c r="AH765" s="109"/>
      <c r="AI765" s="109"/>
      <c r="AJ765" s="109"/>
      <c r="AK765" s="109"/>
      <c r="AL765" s="109"/>
      <c r="AM765" s="109"/>
      <c r="AN765" s="109"/>
      <c r="AO765" s="109"/>
      <c r="AP765" s="109"/>
      <c r="AQ765" s="109"/>
      <c r="AR765" s="109"/>
      <c r="AS765" s="109"/>
      <c r="AT765" s="109"/>
      <c r="AU765" s="109"/>
      <c r="AV765" s="1"/>
      <c r="AW765" s="1"/>
      <c r="AX765" s="1"/>
      <c r="AY765" s="1"/>
      <c r="AZ765" s="1"/>
    </row>
    <row r="766" spans="1:52" ht="13.5" customHeight="1" x14ac:dyDescent="0.2">
      <c r="A766" s="4"/>
      <c r="B766" s="112"/>
      <c r="C766" s="113"/>
      <c r="D766" s="5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09"/>
      <c r="AC766" s="109"/>
      <c r="AD766" s="109"/>
      <c r="AE766" s="109"/>
      <c r="AF766" s="109"/>
      <c r="AG766" s="109"/>
      <c r="AH766" s="109"/>
      <c r="AI766" s="109"/>
      <c r="AJ766" s="109"/>
      <c r="AK766" s="109"/>
      <c r="AL766" s="109"/>
      <c r="AM766" s="109"/>
      <c r="AN766" s="109"/>
      <c r="AO766" s="109"/>
      <c r="AP766" s="109"/>
      <c r="AQ766" s="109"/>
      <c r="AR766" s="109"/>
      <c r="AS766" s="109"/>
      <c r="AT766" s="109"/>
      <c r="AU766" s="109"/>
      <c r="AV766" s="1"/>
      <c r="AW766" s="1"/>
      <c r="AX766" s="1"/>
      <c r="AY766" s="1"/>
      <c r="AZ766" s="1"/>
    </row>
    <row r="767" spans="1:52" ht="13.5" customHeight="1" x14ac:dyDescent="0.2">
      <c r="A767" s="4"/>
      <c r="B767" s="112"/>
      <c r="C767" s="113"/>
      <c r="D767" s="5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09"/>
      <c r="AC767" s="109"/>
      <c r="AD767" s="109"/>
      <c r="AE767" s="109"/>
      <c r="AF767" s="109"/>
      <c r="AG767" s="109"/>
      <c r="AH767" s="109"/>
      <c r="AI767" s="109"/>
      <c r="AJ767" s="109"/>
      <c r="AK767" s="109"/>
      <c r="AL767" s="109"/>
      <c r="AM767" s="109"/>
      <c r="AN767" s="109"/>
      <c r="AO767" s="109"/>
      <c r="AP767" s="109"/>
      <c r="AQ767" s="109"/>
      <c r="AR767" s="109"/>
      <c r="AS767" s="109"/>
      <c r="AT767" s="109"/>
      <c r="AU767" s="109"/>
      <c r="AV767" s="1"/>
      <c r="AW767" s="1"/>
      <c r="AX767" s="1"/>
      <c r="AY767" s="1"/>
      <c r="AZ767" s="1"/>
    </row>
    <row r="768" spans="1:52" ht="13.5" customHeight="1" x14ac:dyDescent="0.2">
      <c r="A768" s="4"/>
      <c r="B768" s="112"/>
      <c r="C768" s="113"/>
      <c r="D768" s="5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09"/>
      <c r="AC768" s="109"/>
      <c r="AD768" s="109"/>
      <c r="AE768" s="109"/>
      <c r="AF768" s="109"/>
      <c r="AG768" s="109"/>
      <c r="AH768" s="109"/>
      <c r="AI768" s="109"/>
      <c r="AJ768" s="109"/>
      <c r="AK768" s="109"/>
      <c r="AL768" s="109"/>
      <c r="AM768" s="109"/>
      <c r="AN768" s="109"/>
      <c r="AO768" s="109"/>
      <c r="AP768" s="109"/>
      <c r="AQ768" s="109"/>
      <c r="AR768" s="109"/>
      <c r="AS768" s="109"/>
      <c r="AT768" s="109"/>
      <c r="AU768" s="109"/>
      <c r="AV768" s="1"/>
      <c r="AW768" s="1"/>
      <c r="AX768" s="1"/>
      <c r="AY768" s="1"/>
      <c r="AZ768" s="1"/>
    </row>
    <row r="769" spans="1:52" ht="13.5" customHeight="1" x14ac:dyDescent="0.2">
      <c r="A769" s="4"/>
      <c r="B769" s="112"/>
      <c r="C769" s="113"/>
      <c r="D769" s="5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09"/>
      <c r="AC769" s="109"/>
      <c r="AD769" s="109"/>
      <c r="AE769" s="109"/>
      <c r="AF769" s="109"/>
      <c r="AG769" s="109"/>
      <c r="AH769" s="109"/>
      <c r="AI769" s="109"/>
      <c r="AJ769" s="109"/>
      <c r="AK769" s="109"/>
      <c r="AL769" s="109"/>
      <c r="AM769" s="109"/>
      <c r="AN769" s="109"/>
      <c r="AO769" s="109"/>
      <c r="AP769" s="109"/>
      <c r="AQ769" s="109"/>
      <c r="AR769" s="109"/>
      <c r="AS769" s="109"/>
      <c r="AT769" s="109"/>
      <c r="AU769" s="109"/>
      <c r="AV769" s="1"/>
      <c r="AW769" s="1"/>
      <c r="AX769" s="1"/>
      <c r="AY769" s="1"/>
      <c r="AZ769" s="1"/>
    </row>
    <row r="770" spans="1:52" ht="13.5" customHeight="1" x14ac:dyDescent="0.2">
      <c r="A770" s="4"/>
      <c r="B770" s="112"/>
      <c r="C770" s="113"/>
      <c r="D770" s="5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09"/>
      <c r="AC770" s="109"/>
      <c r="AD770" s="109"/>
      <c r="AE770" s="109"/>
      <c r="AF770" s="109"/>
      <c r="AG770" s="109"/>
      <c r="AH770" s="109"/>
      <c r="AI770" s="109"/>
      <c r="AJ770" s="109"/>
      <c r="AK770" s="109"/>
      <c r="AL770" s="109"/>
      <c r="AM770" s="109"/>
      <c r="AN770" s="109"/>
      <c r="AO770" s="109"/>
      <c r="AP770" s="109"/>
      <c r="AQ770" s="109"/>
      <c r="AR770" s="109"/>
      <c r="AS770" s="109"/>
      <c r="AT770" s="109"/>
      <c r="AU770" s="109"/>
      <c r="AV770" s="1"/>
      <c r="AW770" s="1"/>
      <c r="AX770" s="1"/>
      <c r="AY770" s="1"/>
      <c r="AZ770" s="1"/>
    </row>
    <row r="771" spans="1:52" ht="13.5" customHeight="1" x14ac:dyDescent="0.2">
      <c r="A771" s="4"/>
      <c r="B771" s="112"/>
      <c r="C771" s="113"/>
      <c r="D771" s="5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09"/>
      <c r="AC771" s="109"/>
      <c r="AD771" s="109"/>
      <c r="AE771" s="109"/>
      <c r="AF771" s="109"/>
      <c r="AG771" s="109"/>
      <c r="AH771" s="109"/>
      <c r="AI771" s="109"/>
      <c r="AJ771" s="109"/>
      <c r="AK771" s="109"/>
      <c r="AL771" s="109"/>
      <c r="AM771" s="109"/>
      <c r="AN771" s="109"/>
      <c r="AO771" s="109"/>
      <c r="AP771" s="109"/>
      <c r="AQ771" s="109"/>
      <c r="AR771" s="109"/>
      <c r="AS771" s="109"/>
      <c r="AT771" s="109"/>
      <c r="AU771" s="109"/>
      <c r="AV771" s="1"/>
      <c r="AW771" s="1"/>
      <c r="AX771" s="1"/>
      <c r="AY771" s="1"/>
      <c r="AZ771" s="1"/>
    </row>
    <row r="772" spans="1:52" ht="13.5" customHeight="1" x14ac:dyDescent="0.2">
      <c r="A772" s="4"/>
      <c r="B772" s="112"/>
      <c r="C772" s="113"/>
      <c r="D772" s="5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09"/>
      <c r="AC772" s="109"/>
      <c r="AD772" s="109"/>
      <c r="AE772" s="109"/>
      <c r="AF772" s="109"/>
      <c r="AG772" s="109"/>
      <c r="AH772" s="109"/>
      <c r="AI772" s="109"/>
      <c r="AJ772" s="109"/>
      <c r="AK772" s="109"/>
      <c r="AL772" s="109"/>
      <c r="AM772" s="109"/>
      <c r="AN772" s="109"/>
      <c r="AO772" s="109"/>
      <c r="AP772" s="109"/>
      <c r="AQ772" s="109"/>
      <c r="AR772" s="109"/>
      <c r="AS772" s="109"/>
      <c r="AT772" s="109"/>
      <c r="AU772" s="109"/>
      <c r="AV772" s="1"/>
      <c r="AW772" s="1"/>
      <c r="AX772" s="1"/>
      <c r="AY772" s="1"/>
      <c r="AZ772" s="1"/>
    </row>
    <row r="773" spans="1:52" ht="13.5" customHeight="1" x14ac:dyDescent="0.2">
      <c r="A773" s="4"/>
      <c r="B773" s="112"/>
      <c r="C773" s="113"/>
      <c r="D773" s="5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09"/>
      <c r="AC773" s="109"/>
      <c r="AD773" s="109"/>
      <c r="AE773" s="109"/>
      <c r="AF773" s="109"/>
      <c r="AG773" s="109"/>
      <c r="AH773" s="109"/>
      <c r="AI773" s="109"/>
      <c r="AJ773" s="109"/>
      <c r="AK773" s="109"/>
      <c r="AL773" s="109"/>
      <c r="AM773" s="109"/>
      <c r="AN773" s="109"/>
      <c r="AO773" s="109"/>
      <c r="AP773" s="109"/>
      <c r="AQ773" s="109"/>
      <c r="AR773" s="109"/>
      <c r="AS773" s="109"/>
      <c r="AT773" s="109"/>
      <c r="AU773" s="109"/>
      <c r="AV773" s="1"/>
      <c r="AW773" s="1"/>
      <c r="AX773" s="1"/>
      <c r="AY773" s="1"/>
      <c r="AZ773" s="1"/>
    </row>
    <row r="774" spans="1:52" ht="13.5" customHeight="1" x14ac:dyDescent="0.2">
      <c r="A774" s="4"/>
      <c r="B774" s="112"/>
      <c r="C774" s="113"/>
      <c r="D774" s="5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09"/>
      <c r="AC774" s="109"/>
      <c r="AD774" s="109"/>
      <c r="AE774" s="109"/>
      <c r="AF774" s="109"/>
      <c r="AG774" s="109"/>
      <c r="AH774" s="109"/>
      <c r="AI774" s="109"/>
      <c r="AJ774" s="109"/>
      <c r="AK774" s="109"/>
      <c r="AL774" s="109"/>
      <c r="AM774" s="109"/>
      <c r="AN774" s="109"/>
      <c r="AO774" s="109"/>
      <c r="AP774" s="109"/>
      <c r="AQ774" s="109"/>
      <c r="AR774" s="109"/>
      <c r="AS774" s="109"/>
      <c r="AT774" s="109"/>
      <c r="AU774" s="109"/>
      <c r="AV774" s="1"/>
      <c r="AW774" s="1"/>
      <c r="AX774" s="1"/>
      <c r="AY774" s="1"/>
      <c r="AZ774" s="1"/>
    </row>
    <row r="775" spans="1:52" ht="13.5" customHeight="1" x14ac:dyDescent="0.2">
      <c r="A775" s="4"/>
      <c r="B775" s="112"/>
      <c r="C775" s="113"/>
      <c r="D775" s="5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09"/>
      <c r="AC775" s="109"/>
      <c r="AD775" s="109"/>
      <c r="AE775" s="109"/>
      <c r="AF775" s="109"/>
      <c r="AG775" s="109"/>
      <c r="AH775" s="109"/>
      <c r="AI775" s="109"/>
      <c r="AJ775" s="109"/>
      <c r="AK775" s="109"/>
      <c r="AL775" s="109"/>
      <c r="AM775" s="109"/>
      <c r="AN775" s="109"/>
      <c r="AO775" s="109"/>
      <c r="AP775" s="109"/>
      <c r="AQ775" s="109"/>
      <c r="AR775" s="109"/>
      <c r="AS775" s="109"/>
      <c r="AT775" s="109"/>
      <c r="AU775" s="109"/>
      <c r="AV775" s="1"/>
      <c r="AW775" s="1"/>
      <c r="AX775" s="1"/>
      <c r="AY775" s="1"/>
      <c r="AZ775" s="1"/>
    </row>
    <row r="776" spans="1:52" ht="13.5" customHeight="1" x14ac:dyDescent="0.2">
      <c r="A776" s="4"/>
      <c r="B776" s="112"/>
      <c r="C776" s="113"/>
      <c r="D776" s="5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09"/>
      <c r="AC776" s="109"/>
      <c r="AD776" s="109"/>
      <c r="AE776" s="109"/>
      <c r="AF776" s="109"/>
      <c r="AG776" s="109"/>
      <c r="AH776" s="109"/>
      <c r="AI776" s="109"/>
      <c r="AJ776" s="109"/>
      <c r="AK776" s="109"/>
      <c r="AL776" s="109"/>
      <c r="AM776" s="109"/>
      <c r="AN776" s="109"/>
      <c r="AO776" s="109"/>
      <c r="AP776" s="109"/>
      <c r="AQ776" s="109"/>
      <c r="AR776" s="109"/>
      <c r="AS776" s="109"/>
      <c r="AT776" s="109"/>
      <c r="AU776" s="109"/>
      <c r="AV776" s="1"/>
      <c r="AW776" s="1"/>
      <c r="AX776" s="1"/>
      <c r="AY776" s="1"/>
      <c r="AZ776" s="1"/>
    </row>
    <row r="777" spans="1:52" ht="13.5" customHeight="1" x14ac:dyDescent="0.2">
      <c r="A777" s="4"/>
      <c r="B777" s="112"/>
      <c r="C777" s="113"/>
      <c r="D777" s="5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09"/>
      <c r="AC777" s="109"/>
      <c r="AD777" s="109"/>
      <c r="AE777" s="109"/>
      <c r="AF777" s="109"/>
      <c r="AG777" s="109"/>
      <c r="AH777" s="109"/>
      <c r="AI777" s="109"/>
      <c r="AJ777" s="109"/>
      <c r="AK777" s="109"/>
      <c r="AL777" s="109"/>
      <c r="AM777" s="109"/>
      <c r="AN777" s="109"/>
      <c r="AO777" s="109"/>
      <c r="AP777" s="109"/>
      <c r="AQ777" s="109"/>
      <c r="AR777" s="109"/>
      <c r="AS777" s="109"/>
      <c r="AT777" s="109"/>
      <c r="AU777" s="109"/>
      <c r="AV777" s="1"/>
      <c r="AW777" s="1"/>
      <c r="AX777" s="1"/>
      <c r="AY777" s="1"/>
      <c r="AZ777" s="1"/>
    </row>
    <row r="778" spans="1:52" ht="13.5" customHeight="1" x14ac:dyDescent="0.2">
      <c r="A778" s="4"/>
      <c r="B778" s="112"/>
      <c r="C778" s="113"/>
      <c r="D778" s="5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09"/>
      <c r="AC778" s="109"/>
      <c r="AD778" s="109"/>
      <c r="AE778" s="109"/>
      <c r="AF778" s="109"/>
      <c r="AG778" s="109"/>
      <c r="AH778" s="109"/>
      <c r="AI778" s="109"/>
      <c r="AJ778" s="109"/>
      <c r="AK778" s="109"/>
      <c r="AL778" s="109"/>
      <c r="AM778" s="109"/>
      <c r="AN778" s="109"/>
      <c r="AO778" s="109"/>
      <c r="AP778" s="109"/>
      <c r="AQ778" s="109"/>
      <c r="AR778" s="109"/>
      <c r="AS778" s="109"/>
      <c r="AT778" s="109"/>
      <c r="AU778" s="109"/>
      <c r="AV778" s="1"/>
      <c r="AW778" s="1"/>
      <c r="AX778" s="1"/>
      <c r="AY778" s="1"/>
      <c r="AZ778" s="1"/>
    </row>
    <row r="779" spans="1:52" ht="13.5" customHeight="1" x14ac:dyDescent="0.2">
      <c r="A779" s="4"/>
      <c r="B779" s="112"/>
      <c r="C779" s="113"/>
      <c r="D779" s="5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09"/>
      <c r="AC779" s="109"/>
      <c r="AD779" s="109"/>
      <c r="AE779" s="109"/>
      <c r="AF779" s="109"/>
      <c r="AG779" s="109"/>
      <c r="AH779" s="109"/>
      <c r="AI779" s="109"/>
      <c r="AJ779" s="109"/>
      <c r="AK779" s="109"/>
      <c r="AL779" s="109"/>
      <c r="AM779" s="109"/>
      <c r="AN779" s="109"/>
      <c r="AO779" s="109"/>
      <c r="AP779" s="109"/>
      <c r="AQ779" s="109"/>
      <c r="AR779" s="109"/>
      <c r="AS779" s="109"/>
      <c r="AT779" s="109"/>
      <c r="AU779" s="109"/>
      <c r="AV779" s="1"/>
      <c r="AW779" s="1"/>
      <c r="AX779" s="1"/>
      <c r="AY779" s="1"/>
      <c r="AZ779" s="1"/>
    </row>
    <row r="780" spans="1:52" ht="13.5" customHeight="1" x14ac:dyDescent="0.2">
      <c r="A780" s="4"/>
      <c r="B780" s="112"/>
      <c r="C780" s="113"/>
      <c r="D780" s="5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09"/>
      <c r="AC780" s="109"/>
      <c r="AD780" s="109"/>
      <c r="AE780" s="109"/>
      <c r="AF780" s="109"/>
      <c r="AG780" s="109"/>
      <c r="AH780" s="109"/>
      <c r="AI780" s="109"/>
      <c r="AJ780" s="109"/>
      <c r="AK780" s="109"/>
      <c r="AL780" s="109"/>
      <c r="AM780" s="109"/>
      <c r="AN780" s="109"/>
      <c r="AO780" s="109"/>
      <c r="AP780" s="109"/>
      <c r="AQ780" s="109"/>
      <c r="AR780" s="109"/>
      <c r="AS780" s="109"/>
      <c r="AT780" s="109"/>
      <c r="AU780" s="109"/>
      <c r="AV780" s="1"/>
      <c r="AW780" s="1"/>
      <c r="AX780" s="1"/>
      <c r="AY780" s="1"/>
      <c r="AZ780" s="1"/>
    </row>
    <row r="781" spans="1:52" ht="13.5" customHeight="1" x14ac:dyDescent="0.2">
      <c r="A781" s="4"/>
      <c r="B781" s="112"/>
      <c r="C781" s="113"/>
      <c r="D781" s="5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09"/>
      <c r="AC781" s="109"/>
      <c r="AD781" s="109"/>
      <c r="AE781" s="109"/>
      <c r="AF781" s="109"/>
      <c r="AG781" s="109"/>
      <c r="AH781" s="109"/>
      <c r="AI781" s="109"/>
      <c r="AJ781" s="109"/>
      <c r="AK781" s="109"/>
      <c r="AL781" s="109"/>
      <c r="AM781" s="109"/>
      <c r="AN781" s="109"/>
      <c r="AO781" s="109"/>
      <c r="AP781" s="109"/>
      <c r="AQ781" s="109"/>
      <c r="AR781" s="109"/>
      <c r="AS781" s="109"/>
      <c r="AT781" s="109"/>
      <c r="AU781" s="109"/>
      <c r="AV781" s="1"/>
      <c r="AW781" s="1"/>
      <c r="AX781" s="1"/>
      <c r="AY781" s="1"/>
      <c r="AZ781" s="1"/>
    </row>
    <row r="782" spans="1:52" ht="13.5" customHeight="1" x14ac:dyDescent="0.2">
      <c r="A782" s="4"/>
      <c r="B782" s="112"/>
      <c r="C782" s="113"/>
      <c r="D782" s="5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09"/>
      <c r="AC782" s="109"/>
      <c r="AD782" s="109"/>
      <c r="AE782" s="109"/>
      <c r="AF782" s="109"/>
      <c r="AG782" s="109"/>
      <c r="AH782" s="109"/>
      <c r="AI782" s="109"/>
      <c r="AJ782" s="109"/>
      <c r="AK782" s="109"/>
      <c r="AL782" s="109"/>
      <c r="AM782" s="109"/>
      <c r="AN782" s="109"/>
      <c r="AO782" s="109"/>
      <c r="AP782" s="109"/>
      <c r="AQ782" s="109"/>
      <c r="AR782" s="109"/>
      <c r="AS782" s="109"/>
      <c r="AT782" s="109"/>
      <c r="AU782" s="109"/>
      <c r="AV782" s="1"/>
      <c r="AW782" s="1"/>
      <c r="AX782" s="1"/>
      <c r="AY782" s="1"/>
      <c r="AZ782" s="1"/>
    </row>
    <row r="783" spans="1:52" ht="13.5" customHeight="1" x14ac:dyDescent="0.2">
      <c r="A783" s="4"/>
      <c r="B783" s="112"/>
      <c r="C783" s="113"/>
      <c r="D783" s="5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09"/>
      <c r="AC783" s="109"/>
      <c r="AD783" s="109"/>
      <c r="AE783" s="109"/>
      <c r="AF783" s="109"/>
      <c r="AG783" s="109"/>
      <c r="AH783" s="109"/>
      <c r="AI783" s="109"/>
      <c r="AJ783" s="109"/>
      <c r="AK783" s="109"/>
      <c r="AL783" s="109"/>
      <c r="AM783" s="109"/>
      <c r="AN783" s="109"/>
      <c r="AO783" s="109"/>
      <c r="AP783" s="109"/>
      <c r="AQ783" s="109"/>
      <c r="AR783" s="109"/>
      <c r="AS783" s="109"/>
      <c r="AT783" s="109"/>
      <c r="AU783" s="109"/>
      <c r="AV783" s="1"/>
      <c r="AW783" s="1"/>
      <c r="AX783" s="1"/>
      <c r="AY783" s="1"/>
      <c r="AZ783" s="1"/>
    </row>
    <row r="784" spans="1:52" ht="13.5" customHeight="1" x14ac:dyDescent="0.2">
      <c r="A784" s="4"/>
      <c r="B784" s="112"/>
      <c r="C784" s="113"/>
      <c r="D784" s="5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09"/>
      <c r="AC784" s="109"/>
      <c r="AD784" s="109"/>
      <c r="AE784" s="109"/>
      <c r="AF784" s="109"/>
      <c r="AG784" s="109"/>
      <c r="AH784" s="109"/>
      <c r="AI784" s="109"/>
      <c r="AJ784" s="109"/>
      <c r="AK784" s="109"/>
      <c r="AL784" s="109"/>
      <c r="AM784" s="109"/>
      <c r="AN784" s="109"/>
      <c r="AO784" s="109"/>
      <c r="AP784" s="109"/>
      <c r="AQ784" s="109"/>
      <c r="AR784" s="109"/>
      <c r="AS784" s="109"/>
      <c r="AT784" s="109"/>
      <c r="AU784" s="109"/>
      <c r="AV784" s="1"/>
      <c r="AW784" s="1"/>
      <c r="AX784" s="1"/>
      <c r="AY784" s="1"/>
      <c r="AZ784" s="1"/>
    </row>
    <row r="785" spans="1:52" ht="13.5" customHeight="1" x14ac:dyDescent="0.2">
      <c r="A785" s="4"/>
      <c r="B785" s="112"/>
      <c r="C785" s="113"/>
      <c r="D785" s="5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09"/>
      <c r="AC785" s="109"/>
      <c r="AD785" s="109"/>
      <c r="AE785" s="109"/>
      <c r="AF785" s="109"/>
      <c r="AG785" s="109"/>
      <c r="AH785" s="109"/>
      <c r="AI785" s="109"/>
      <c r="AJ785" s="109"/>
      <c r="AK785" s="109"/>
      <c r="AL785" s="109"/>
      <c r="AM785" s="109"/>
      <c r="AN785" s="109"/>
      <c r="AO785" s="109"/>
      <c r="AP785" s="109"/>
      <c r="AQ785" s="109"/>
      <c r="AR785" s="109"/>
      <c r="AS785" s="109"/>
      <c r="AT785" s="109"/>
      <c r="AU785" s="109"/>
      <c r="AV785" s="1"/>
      <c r="AW785" s="1"/>
      <c r="AX785" s="1"/>
      <c r="AY785" s="1"/>
      <c r="AZ785" s="1"/>
    </row>
    <row r="786" spans="1:52" ht="13.5" customHeight="1" x14ac:dyDescent="0.2">
      <c r="A786" s="4"/>
      <c r="B786" s="112"/>
      <c r="C786" s="113"/>
      <c r="D786" s="5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09"/>
      <c r="AC786" s="109"/>
      <c r="AD786" s="109"/>
      <c r="AE786" s="109"/>
      <c r="AF786" s="109"/>
      <c r="AG786" s="109"/>
      <c r="AH786" s="109"/>
      <c r="AI786" s="109"/>
      <c r="AJ786" s="109"/>
      <c r="AK786" s="109"/>
      <c r="AL786" s="109"/>
      <c r="AM786" s="109"/>
      <c r="AN786" s="109"/>
      <c r="AO786" s="109"/>
      <c r="AP786" s="109"/>
      <c r="AQ786" s="109"/>
      <c r="AR786" s="109"/>
      <c r="AS786" s="109"/>
      <c r="AT786" s="109"/>
      <c r="AU786" s="109"/>
      <c r="AV786" s="1"/>
      <c r="AW786" s="1"/>
      <c r="AX786" s="1"/>
      <c r="AY786" s="1"/>
      <c r="AZ786" s="1"/>
    </row>
    <row r="787" spans="1:52" ht="13.5" customHeight="1" x14ac:dyDescent="0.2">
      <c r="A787" s="4"/>
      <c r="B787" s="112"/>
      <c r="C787" s="113"/>
      <c r="D787" s="5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09"/>
      <c r="AC787" s="109"/>
      <c r="AD787" s="109"/>
      <c r="AE787" s="109"/>
      <c r="AF787" s="109"/>
      <c r="AG787" s="109"/>
      <c r="AH787" s="109"/>
      <c r="AI787" s="109"/>
      <c r="AJ787" s="109"/>
      <c r="AK787" s="109"/>
      <c r="AL787" s="109"/>
      <c r="AM787" s="109"/>
      <c r="AN787" s="109"/>
      <c r="AO787" s="109"/>
      <c r="AP787" s="109"/>
      <c r="AQ787" s="109"/>
      <c r="AR787" s="109"/>
      <c r="AS787" s="109"/>
      <c r="AT787" s="109"/>
      <c r="AU787" s="109"/>
      <c r="AV787" s="1"/>
      <c r="AW787" s="1"/>
      <c r="AX787" s="1"/>
      <c r="AY787" s="1"/>
      <c r="AZ787" s="1"/>
    </row>
    <row r="788" spans="1:52" ht="13.5" customHeight="1" x14ac:dyDescent="0.2">
      <c r="A788" s="4"/>
      <c r="B788" s="112"/>
      <c r="C788" s="113"/>
      <c r="D788" s="5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09"/>
      <c r="AC788" s="109"/>
      <c r="AD788" s="109"/>
      <c r="AE788" s="109"/>
      <c r="AF788" s="109"/>
      <c r="AG788" s="109"/>
      <c r="AH788" s="109"/>
      <c r="AI788" s="109"/>
      <c r="AJ788" s="109"/>
      <c r="AK788" s="109"/>
      <c r="AL788" s="109"/>
      <c r="AM788" s="109"/>
      <c r="AN788" s="109"/>
      <c r="AO788" s="109"/>
      <c r="AP788" s="109"/>
      <c r="AQ788" s="109"/>
      <c r="AR788" s="109"/>
      <c r="AS788" s="109"/>
      <c r="AT788" s="109"/>
      <c r="AU788" s="109"/>
      <c r="AV788" s="1"/>
      <c r="AW788" s="1"/>
      <c r="AX788" s="1"/>
      <c r="AY788" s="1"/>
      <c r="AZ788" s="1"/>
    </row>
    <row r="789" spans="1:52" ht="13.5" customHeight="1" x14ac:dyDescent="0.2">
      <c r="A789" s="4"/>
      <c r="B789" s="112"/>
      <c r="C789" s="113"/>
      <c r="D789" s="5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09"/>
      <c r="AC789" s="109"/>
      <c r="AD789" s="109"/>
      <c r="AE789" s="109"/>
      <c r="AF789" s="109"/>
      <c r="AG789" s="109"/>
      <c r="AH789" s="109"/>
      <c r="AI789" s="109"/>
      <c r="AJ789" s="109"/>
      <c r="AK789" s="109"/>
      <c r="AL789" s="109"/>
      <c r="AM789" s="109"/>
      <c r="AN789" s="109"/>
      <c r="AO789" s="109"/>
      <c r="AP789" s="109"/>
      <c r="AQ789" s="109"/>
      <c r="AR789" s="109"/>
      <c r="AS789" s="109"/>
      <c r="AT789" s="109"/>
      <c r="AU789" s="109"/>
      <c r="AV789" s="1"/>
      <c r="AW789" s="1"/>
      <c r="AX789" s="1"/>
      <c r="AY789" s="1"/>
      <c r="AZ789" s="1"/>
    </row>
    <row r="790" spans="1:52" ht="13.5" customHeight="1" x14ac:dyDescent="0.2">
      <c r="A790" s="4"/>
      <c r="B790" s="112"/>
      <c r="C790" s="113"/>
      <c r="D790" s="5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09"/>
      <c r="AC790" s="109"/>
      <c r="AD790" s="109"/>
      <c r="AE790" s="109"/>
      <c r="AF790" s="109"/>
      <c r="AG790" s="109"/>
      <c r="AH790" s="109"/>
      <c r="AI790" s="109"/>
      <c r="AJ790" s="109"/>
      <c r="AK790" s="109"/>
      <c r="AL790" s="109"/>
      <c r="AM790" s="109"/>
      <c r="AN790" s="109"/>
      <c r="AO790" s="109"/>
      <c r="AP790" s="109"/>
      <c r="AQ790" s="109"/>
      <c r="AR790" s="109"/>
      <c r="AS790" s="109"/>
      <c r="AT790" s="109"/>
      <c r="AU790" s="109"/>
      <c r="AV790" s="1"/>
      <c r="AW790" s="1"/>
      <c r="AX790" s="1"/>
      <c r="AY790" s="1"/>
      <c r="AZ790" s="1"/>
    </row>
    <row r="791" spans="1:52" ht="13.5" customHeight="1" x14ac:dyDescent="0.2">
      <c r="A791" s="4"/>
      <c r="B791" s="112"/>
      <c r="C791" s="113"/>
      <c r="D791" s="5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09"/>
      <c r="AC791" s="109"/>
      <c r="AD791" s="109"/>
      <c r="AE791" s="109"/>
      <c r="AF791" s="109"/>
      <c r="AG791" s="109"/>
      <c r="AH791" s="109"/>
      <c r="AI791" s="109"/>
      <c r="AJ791" s="109"/>
      <c r="AK791" s="109"/>
      <c r="AL791" s="109"/>
      <c r="AM791" s="109"/>
      <c r="AN791" s="109"/>
      <c r="AO791" s="109"/>
      <c r="AP791" s="109"/>
      <c r="AQ791" s="109"/>
      <c r="AR791" s="109"/>
      <c r="AS791" s="109"/>
      <c r="AT791" s="109"/>
      <c r="AU791" s="109"/>
      <c r="AV791" s="1"/>
      <c r="AW791" s="1"/>
      <c r="AX791" s="1"/>
      <c r="AY791" s="1"/>
      <c r="AZ791" s="1"/>
    </row>
    <row r="792" spans="1:52" ht="13.5" customHeight="1" x14ac:dyDescent="0.2">
      <c r="A792" s="4"/>
      <c r="B792" s="112"/>
      <c r="C792" s="113"/>
      <c r="D792" s="5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09"/>
      <c r="AC792" s="109"/>
      <c r="AD792" s="109"/>
      <c r="AE792" s="109"/>
      <c r="AF792" s="109"/>
      <c r="AG792" s="109"/>
      <c r="AH792" s="109"/>
      <c r="AI792" s="109"/>
      <c r="AJ792" s="109"/>
      <c r="AK792" s="109"/>
      <c r="AL792" s="109"/>
      <c r="AM792" s="109"/>
      <c r="AN792" s="109"/>
      <c r="AO792" s="109"/>
      <c r="AP792" s="109"/>
      <c r="AQ792" s="109"/>
      <c r="AR792" s="109"/>
      <c r="AS792" s="109"/>
      <c r="AT792" s="109"/>
      <c r="AU792" s="109"/>
      <c r="AV792" s="1"/>
      <c r="AW792" s="1"/>
      <c r="AX792" s="1"/>
      <c r="AY792" s="1"/>
      <c r="AZ792" s="1"/>
    </row>
    <row r="793" spans="1:52" ht="13.5" customHeight="1" x14ac:dyDescent="0.2">
      <c r="A793" s="4"/>
      <c r="B793" s="112"/>
      <c r="C793" s="113"/>
      <c r="D793" s="5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09"/>
      <c r="AC793" s="109"/>
      <c r="AD793" s="109"/>
      <c r="AE793" s="109"/>
      <c r="AF793" s="109"/>
      <c r="AG793" s="109"/>
      <c r="AH793" s="109"/>
      <c r="AI793" s="109"/>
      <c r="AJ793" s="109"/>
      <c r="AK793" s="109"/>
      <c r="AL793" s="109"/>
      <c r="AM793" s="109"/>
      <c r="AN793" s="109"/>
      <c r="AO793" s="109"/>
      <c r="AP793" s="109"/>
      <c r="AQ793" s="109"/>
      <c r="AR793" s="109"/>
      <c r="AS793" s="109"/>
      <c r="AT793" s="109"/>
      <c r="AU793" s="109"/>
      <c r="AV793" s="1"/>
      <c r="AW793" s="1"/>
      <c r="AX793" s="1"/>
      <c r="AY793" s="1"/>
      <c r="AZ793" s="1"/>
    </row>
    <row r="794" spans="1:52" ht="13.5" customHeight="1" x14ac:dyDescent="0.2">
      <c r="A794" s="4"/>
      <c r="B794" s="112"/>
      <c r="C794" s="113"/>
      <c r="D794" s="5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09"/>
      <c r="AC794" s="109"/>
      <c r="AD794" s="109"/>
      <c r="AE794" s="109"/>
      <c r="AF794" s="109"/>
      <c r="AG794" s="109"/>
      <c r="AH794" s="109"/>
      <c r="AI794" s="109"/>
      <c r="AJ794" s="109"/>
      <c r="AK794" s="109"/>
      <c r="AL794" s="109"/>
      <c r="AM794" s="109"/>
      <c r="AN794" s="109"/>
      <c r="AO794" s="109"/>
      <c r="AP794" s="109"/>
      <c r="AQ794" s="109"/>
      <c r="AR794" s="109"/>
      <c r="AS794" s="109"/>
      <c r="AT794" s="109"/>
      <c r="AU794" s="109"/>
      <c r="AV794" s="1"/>
      <c r="AW794" s="1"/>
      <c r="AX794" s="1"/>
      <c r="AY794" s="1"/>
      <c r="AZ794" s="1"/>
    </row>
    <row r="795" spans="1:52" ht="13.5" customHeight="1" x14ac:dyDescent="0.2">
      <c r="A795" s="4"/>
      <c r="B795" s="112"/>
      <c r="C795" s="113"/>
      <c r="D795" s="5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09"/>
      <c r="AC795" s="109"/>
      <c r="AD795" s="109"/>
      <c r="AE795" s="109"/>
      <c r="AF795" s="109"/>
      <c r="AG795" s="109"/>
      <c r="AH795" s="109"/>
      <c r="AI795" s="109"/>
      <c r="AJ795" s="109"/>
      <c r="AK795" s="109"/>
      <c r="AL795" s="109"/>
      <c r="AM795" s="109"/>
      <c r="AN795" s="109"/>
      <c r="AO795" s="109"/>
      <c r="AP795" s="109"/>
      <c r="AQ795" s="109"/>
      <c r="AR795" s="109"/>
      <c r="AS795" s="109"/>
      <c r="AT795" s="109"/>
      <c r="AU795" s="109"/>
      <c r="AV795" s="1"/>
      <c r="AW795" s="1"/>
      <c r="AX795" s="1"/>
      <c r="AY795" s="1"/>
      <c r="AZ795" s="1"/>
    </row>
    <row r="796" spans="1:52" ht="13.5" customHeight="1" x14ac:dyDescent="0.2">
      <c r="A796" s="4"/>
      <c r="B796" s="112"/>
      <c r="C796" s="113"/>
      <c r="D796" s="5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09"/>
      <c r="AC796" s="109"/>
      <c r="AD796" s="109"/>
      <c r="AE796" s="109"/>
      <c r="AF796" s="109"/>
      <c r="AG796" s="109"/>
      <c r="AH796" s="109"/>
      <c r="AI796" s="109"/>
      <c r="AJ796" s="109"/>
      <c r="AK796" s="109"/>
      <c r="AL796" s="109"/>
      <c r="AM796" s="109"/>
      <c r="AN796" s="109"/>
      <c r="AO796" s="109"/>
      <c r="AP796" s="109"/>
      <c r="AQ796" s="109"/>
      <c r="AR796" s="109"/>
      <c r="AS796" s="109"/>
      <c r="AT796" s="109"/>
      <c r="AU796" s="109"/>
      <c r="AV796" s="1"/>
      <c r="AW796" s="1"/>
      <c r="AX796" s="1"/>
      <c r="AY796" s="1"/>
      <c r="AZ796" s="1"/>
    </row>
    <row r="797" spans="1:52" ht="13.5" customHeight="1" x14ac:dyDescent="0.2">
      <c r="A797" s="4"/>
      <c r="B797" s="112"/>
      <c r="C797" s="113"/>
      <c r="D797" s="5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09"/>
      <c r="AC797" s="109"/>
      <c r="AD797" s="109"/>
      <c r="AE797" s="109"/>
      <c r="AF797" s="109"/>
      <c r="AG797" s="109"/>
      <c r="AH797" s="109"/>
      <c r="AI797" s="109"/>
      <c r="AJ797" s="109"/>
      <c r="AK797" s="109"/>
      <c r="AL797" s="109"/>
      <c r="AM797" s="109"/>
      <c r="AN797" s="109"/>
      <c r="AO797" s="109"/>
      <c r="AP797" s="109"/>
      <c r="AQ797" s="109"/>
      <c r="AR797" s="109"/>
      <c r="AS797" s="109"/>
      <c r="AT797" s="109"/>
      <c r="AU797" s="109"/>
      <c r="AV797" s="1"/>
      <c r="AW797" s="1"/>
      <c r="AX797" s="1"/>
      <c r="AY797" s="1"/>
      <c r="AZ797" s="1"/>
    </row>
    <row r="798" spans="1:52" ht="13.5" customHeight="1" x14ac:dyDescent="0.2">
      <c r="A798" s="4"/>
      <c r="B798" s="112"/>
      <c r="C798" s="113"/>
      <c r="D798" s="5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09"/>
      <c r="AC798" s="109"/>
      <c r="AD798" s="109"/>
      <c r="AE798" s="109"/>
      <c r="AF798" s="109"/>
      <c r="AG798" s="109"/>
      <c r="AH798" s="109"/>
      <c r="AI798" s="109"/>
      <c r="AJ798" s="109"/>
      <c r="AK798" s="109"/>
      <c r="AL798" s="109"/>
      <c r="AM798" s="109"/>
      <c r="AN798" s="109"/>
      <c r="AO798" s="109"/>
      <c r="AP798" s="109"/>
      <c r="AQ798" s="109"/>
      <c r="AR798" s="109"/>
      <c r="AS798" s="109"/>
      <c r="AT798" s="109"/>
      <c r="AU798" s="109"/>
      <c r="AV798" s="1"/>
      <c r="AW798" s="1"/>
      <c r="AX798" s="1"/>
      <c r="AY798" s="1"/>
      <c r="AZ798" s="1"/>
    </row>
    <row r="799" spans="1:52" ht="13.5" customHeight="1" x14ac:dyDescent="0.2">
      <c r="A799" s="4"/>
      <c r="B799" s="112"/>
      <c r="C799" s="113"/>
      <c r="D799" s="5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09"/>
      <c r="AC799" s="109"/>
      <c r="AD799" s="109"/>
      <c r="AE799" s="109"/>
      <c r="AF799" s="109"/>
      <c r="AG799" s="109"/>
      <c r="AH799" s="109"/>
      <c r="AI799" s="109"/>
      <c r="AJ799" s="109"/>
      <c r="AK799" s="109"/>
      <c r="AL799" s="109"/>
      <c r="AM799" s="109"/>
      <c r="AN799" s="109"/>
      <c r="AO799" s="109"/>
      <c r="AP799" s="109"/>
      <c r="AQ799" s="109"/>
      <c r="AR799" s="109"/>
      <c r="AS799" s="109"/>
      <c r="AT799" s="109"/>
      <c r="AU799" s="109"/>
      <c r="AV799" s="1"/>
      <c r="AW799" s="1"/>
      <c r="AX799" s="1"/>
      <c r="AY799" s="1"/>
      <c r="AZ799" s="1"/>
    </row>
    <row r="800" spans="1:52" ht="13.5" customHeight="1" x14ac:dyDescent="0.2">
      <c r="A800" s="4"/>
      <c r="B800" s="112"/>
      <c r="C800" s="113"/>
      <c r="D800" s="5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09"/>
      <c r="AC800" s="109"/>
      <c r="AD800" s="109"/>
      <c r="AE800" s="109"/>
      <c r="AF800" s="109"/>
      <c r="AG800" s="109"/>
      <c r="AH800" s="109"/>
      <c r="AI800" s="109"/>
      <c r="AJ800" s="109"/>
      <c r="AK800" s="109"/>
      <c r="AL800" s="109"/>
      <c r="AM800" s="109"/>
      <c r="AN800" s="109"/>
      <c r="AO800" s="109"/>
      <c r="AP800" s="109"/>
      <c r="AQ800" s="109"/>
      <c r="AR800" s="109"/>
      <c r="AS800" s="109"/>
      <c r="AT800" s="109"/>
      <c r="AU800" s="109"/>
      <c r="AV800" s="1"/>
      <c r="AW800" s="1"/>
      <c r="AX800" s="1"/>
      <c r="AY800" s="1"/>
      <c r="AZ800" s="1"/>
    </row>
    <row r="801" spans="1:52" ht="13.5" customHeight="1" x14ac:dyDescent="0.2">
      <c r="A801" s="4"/>
      <c r="B801" s="112"/>
      <c r="C801" s="113"/>
      <c r="D801" s="5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09"/>
      <c r="AC801" s="109"/>
      <c r="AD801" s="109"/>
      <c r="AE801" s="109"/>
      <c r="AF801" s="109"/>
      <c r="AG801" s="109"/>
      <c r="AH801" s="109"/>
      <c r="AI801" s="109"/>
      <c r="AJ801" s="109"/>
      <c r="AK801" s="109"/>
      <c r="AL801" s="109"/>
      <c r="AM801" s="109"/>
      <c r="AN801" s="109"/>
      <c r="AO801" s="109"/>
      <c r="AP801" s="109"/>
      <c r="AQ801" s="109"/>
      <c r="AR801" s="109"/>
      <c r="AS801" s="109"/>
      <c r="AT801" s="109"/>
      <c r="AU801" s="109"/>
      <c r="AV801" s="1"/>
      <c r="AW801" s="1"/>
      <c r="AX801" s="1"/>
      <c r="AY801" s="1"/>
      <c r="AZ801" s="1"/>
    </row>
    <row r="802" spans="1:52" ht="13.5" customHeight="1" x14ac:dyDescent="0.2">
      <c r="A802" s="4"/>
      <c r="B802" s="112"/>
      <c r="C802" s="113"/>
      <c r="D802" s="5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09"/>
      <c r="AC802" s="109"/>
      <c r="AD802" s="109"/>
      <c r="AE802" s="109"/>
      <c r="AF802" s="109"/>
      <c r="AG802" s="109"/>
      <c r="AH802" s="109"/>
      <c r="AI802" s="109"/>
      <c r="AJ802" s="109"/>
      <c r="AK802" s="109"/>
      <c r="AL802" s="109"/>
      <c r="AM802" s="109"/>
      <c r="AN802" s="109"/>
      <c r="AO802" s="109"/>
      <c r="AP802" s="109"/>
      <c r="AQ802" s="109"/>
      <c r="AR802" s="109"/>
      <c r="AS802" s="109"/>
      <c r="AT802" s="109"/>
      <c r="AU802" s="109"/>
      <c r="AV802" s="1"/>
      <c r="AW802" s="1"/>
      <c r="AX802" s="1"/>
      <c r="AY802" s="1"/>
      <c r="AZ802" s="1"/>
    </row>
    <row r="803" spans="1:52" ht="13.5" customHeight="1" x14ac:dyDescent="0.2">
      <c r="A803" s="4"/>
      <c r="B803" s="112"/>
      <c r="C803" s="113"/>
      <c r="D803" s="5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09"/>
      <c r="AC803" s="109"/>
      <c r="AD803" s="109"/>
      <c r="AE803" s="109"/>
      <c r="AF803" s="109"/>
      <c r="AG803" s="109"/>
      <c r="AH803" s="109"/>
      <c r="AI803" s="109"/>
      <c r="AJ803" s="109"/>
      <c r="AK803" s="109"/>
      <c r="AL803" s="109"/>
      <c r="AM803" s="109"/>
      <c r="AN803" s="109"/>
      <c r="AO803" s="109"/>
      <c r="AP803" s="109"/>
      <c r="AQ803" s="109"/>
      <c r="AR803" s="109"/>
      <c r="AS803" s="109"/>
      <c r="AT803" s="109"/>
      <c r="AU803" s="109"/>
      <c r="AV803" s="1"/>
      <c r="AW803" s="1"/>
      <c r="AX803" s="1"/>
      <c r="AY803" s="1"/>
      <c r="AZ803" s="1"/>
    </row>
    <row r="804" spans="1:52" ht="13.5" customHeight="1" x14ac:dyDescent="0.2">
      <c r="A804" s="4"/>
      <c r="B804" s="112"/>
      <c r="C804" s="113"/>
      <c r="D804" s="5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09"/>
      <c r="AC804" s="109"/>
      <c r="AD804" s="109"/>
      <c r="AE804" s="109"/>
      <c r="AF804" s="109"/>
      <c r="AG804" s="109"/>
      <c r="AH804" s="109"/>
      <c r="AI804" s="109"/>
      <c r="AJ804" s="109"/>
      <c r="AK804" s="109"/>
      <c r="AL804" s="109"/>
      <c r="AM804" s="109"/>
      <c r="AN804" s="109"/>
      <c r="AO804" s="109"/>
      <c r="AP804" s="109"/>
      <c r="AQ804" s="109"/>
      <c r="AR804" s="109"/>
      <c r="AS804" s="109"/>
      <c r="AT804" s="109"/>
      <c r="AU804" s="109"/>
      <c r="AV804" s="1"/>
      <c r="AW804" s="1"/>
      <c r="AX804" s="1"/>
      <c r="AY804" s="1"/>
      <c r="AZ804" s="1"/>
    </row>
    <row r="805" spans="1:52" ht="13.5" customHeight="1" x14ac:dyDescent="0.2">
      <c r="A805" s="4"/>
      <c r="B805" s="112"/>
      <c r="C805" s="113"/>
      <c r="D805" s="5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09"/>
      <c r="AC805" s="109"/>
      <c r="AD805" s="109"/>
      <c r="AE805" s="109"/>
      <c r="AF805" s="109"/>
      <c r="AG805" s="109"/>
      <c r="AH805" s="109"/>
      <c r="AI805" s="109"/>
      <c r="AJ805" s="109"/>
      <c r="AK805" s="109"/>
      <c r="AL805" s="109"/>
      <c r="AM805" s="109"/>
      <c r="AN805" s="109"/>
      <c r="AO805" s="109"/>
      <c r="AP805" s="109"/>
      <c r="AQ805" s="109"/>
      <c r="AR805" s="109"/>
      <c r="AS805" s="109"/>
      <c r="AT805" s="109"/>
      <c r="AU805" s="109"/>
      <c r="AV805" s="1"/>
      <c r="AW805" s="1"/>
      <c r="AX805" s="1"/>
      <c r="AY805" s="1"/>
      <c r="AZ805" s="1"/>
    </row>
    <row r="806" spans="1:52" ht="13.5" customHeight="1" x14ac:dyDescent="0.2">
      <c r="A806" s="4"/>
      <c r="B806" s="112"/>
      <c r="C806" s="113"/>
      <c r="D806" s="5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09"/>
      <c r="AC806" s="109"/>
      <c r="AD806" s="109"/>
      <c r="AE806" s="109"/>
      <c r="AF806" s="109"/>
      <c r="AG806" s="109"/>
      <c r="AH806" s="109"/>
      <c r="AI806" s="109"/>
      <c r="AJ806" s="109"/>
      <c r="AK806" s="109"/>
      <c r="AL806" s="109"/>
      <c r="AM806" s="109"/>
      <c r="AN806" s="109"/>
      <c r="AO806" s="109"/>
      <c r="AP806" s="109"/>
      <c r="AQ806" s="109"/>
      <c r="AR806" s="109"/>
      <c r="AS806" s="109"/>
      <c r="AT806" s="109"/>
      <c r="AU806" s="109"/>
      <c r="AV806" s="1"/>
      <c r="AW806" s="1"/>
      <c r="AX806" s="1"/>
      <c r="AY806" s="1"/>
      <c r="AZ806" s="1"/>
    </row>
    <row r="807" spans="1:52" ht="13.5" customHeight="1" x14ac:dyDescent="0.2">
      <c r="A807" s="4"/>
      <c r="B807" s="112"/>
      <c r="C807" s="113"/>
      <c r="D807" s="5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09"/>
      <c r="AC807" s="109"/>
      <c r="AD807" s="109"/>
      <c r="AE807" s="109"/>
      <c r="AF807" s="109"/>
      <c r="AG807" s="109"/>
      <c r="AH807" s="109"/>
      <c r="AI807" s="109"/>
      <c r="AJ807" s="109"/>
      <c r="AK807" s="109"/>
      <c r="AL807" s="109"/>
      <c r="AM807" s="109"/>
      <c r="AN807" s="109"/>
      <c r="AO807" s="109"/>
      <c r="AP807" s="109"/>
      <c r="AQ807" s="109"/>
      <c r="AR807" s="109"/>
      <c r="AS807" s="109"/>
      <c r="AT807" s="109"/>
      <c r="AU807" s="109"/>
      <c r="AV807" s="1"/>
      <c r="AW807" s="1"/>
      <c r="AX807" s="1"/>
      <c r="AY807" s="1"/>
      <c r="AZ807" s="1"/>
    </row>
    <row r="808" spans="1:52" ht="13.5" customHeight="1" x14ac:dyDescent="0.2">
      <c r="A808" s="4"/>
      <c r="B808" s="112"/>
      <c r="C808" s="113"/>
      <c r="D808" s="5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09"/>
      <c r="AC808" s="109"/>
      <c r="AD808" s="109"/>
      <c r="AE808" s="109"/>
      <c r="AF808" s="109"/>
      <c r="AG808" s="109"/>
      <c r="AH808" s="109"/>
      <c r="AI808" s="109"/>
      <c r="AJ808" s="109"/>
      <c r="AK808" s="109"/>
      <c r="AL808" s="109"/>
      <c r="AM808" s="109"/>
      <c r="AN808" s="109"/>
      <c r="AO808" s="109"/>
      <c r="AP808" s="109"/>
      <c r="AQ808" s="109"/>
      <c r="AR808" s="109"/>
      <c r="AS808" s="109"/>
      <c r="AT808" s="109"/>
      <c r="AU808" s="109"/>
      <c r="AV808" s="1"/>
      <c r="AW808" s="1"/>
      <c r="AX808" s="1"/>
      <c r="AY808" s="1"/>
      <c r="AZ808" s="1"/>
    </row>
    <row r="809" spans="1:52" ht="13.5" customHeight="1" x14ac:dyDescent="0.2">
      <c r="A809" s="4"/>
      <c r="B809" s="112"/>
      <c r="C809" s="113"/>
      <c r="D809" s="5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09"/>
      <c r="AC809" s="109"/>
      <c r="AD809" s="109"/>
      <c r="AE809" s="109"/>
      <c r="AF809" s="109"/>
      <c r="AG809" s="109"/>
      <c r="AH809" s="109"/>
      <c r="AI809" s="109"/>
      <c r="AJ809" s="109"/>
      <c r="AK809" s="109"/>
      <c r="AL809" s="109"/>
      <c r="AM809" s="109"/>
      <c r="AN809" s="109"/>
      <c r="AO809" s="109"/>
      <c r="AP809" s="109"/>
      <c r="AQ809" s="109"/>
      <c r="AR809" s="109"/>
      <c r="AS809" s="109"/>
      <c r="AT809" s="109"/>
      <c r="AU809" s="109"/>
      <c r="AV809" s="1"/>
      <c r="AW809" s="1"/>
      <c r="AX809" s="1"/>
      <c r="AY809" s="1"/>
      <c r="AZ809" s="1"/>
    </row>
    <row r="810" spans="1:52" ht="13.5" customHeight="1" x14ac:dyDescent="0.2">
      <c r="A810" s="4"/>
      <c r="B810" s="112"/>
      <c r="C810" s="113"/>
      <c r="D810" s="5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09"/>
      <c r="AC810" s="109"/>
      <c r="AD810" s="109"/>
      <c r="AE810" s="109"/>
      <c r="AF810" s="109"/>
      <c r="AG810" s="109"/>
      <c r="AH810" s="109"/>
      <c r="AI810" s="109"/>
      <c r="AJ810" s="109"/>
      <c r="AK810" s="109"/>
      <c r="AL810" s="109"/>
      <c r="AM810" s="109"/>
      <c r="AN810" s="109"/>
      <c r="AO810" s="109"/>
      <c r="AP810" s="109"/>
      <c r="AQ810" s="109"/>
      <c r="AR810" s="109"/>
      <c r="AS810" s="109"/>
      <c r="AT810" s="109"/>
      <c r="AU810" s="109"/>
      <c r="AV810" s="1"/>
      <c r="AW810" s="1"/>
      <c r="AX810" s="1"/>
      <c r="AY810" s="1"/>
      <c r="AZ810" s="1"/>
    </row>
    <row r="811" spans="1:52" ht="13.5" customHeight="1" x14ac:dyDescent="0.2">
      <c r="A811" s="4"/>
      <c r="B811" s="112"/>
      <c r="C811" s="113"/>
      <c r="D811" s="5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09"/>
      <c r="AC811" s="109"/>
      <c r="AD811" s="109"/>
      <c r="AE811" s="109"/>
      <c r="AF811" s="109"/>
      <c r="AG811" s="109"/>
      <c r="AH811" s="109"/>
      <c r="AI811" s="109"/>
      <c r="AJ811" s="109"/>
      <c r="AK811" s="109"/>
      <c r="AL811" s="109"/>
      <c r="AM811" s="109"/>
      <c r="AN811" s="109"/>
      <c r="AO811" s="109"/>
      <c r="AP811" s="109"/>
      <c r="AQ811" s="109"/>
      <c r="AR811" s="109"/>
      <c r="AS811" s="109"/>
      <c r="AT811" s="109"/>
      <c r="AU811" s="109"/>
      <c r="AV811" s="1"/>
      <c r="AW811" s="1"/>
      <c r="AX811" s="1"/>
      <c r="AY811" s="1"/>
      <c r="AZ811" s="1"/>
    </row>
    <row r="812" spans="1:52" ht="13.5" customHeight="1" x14ac:dyDescent="0.2">
      <c r="A812" s="4"/>
      <c r="B812" s="112"/>
      <c r="C812" s="113"/>
      <c r="D812" s="5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09"/>
      <c r="AC812" s="109"/>
      <c r="AD812" s="109"/>
      <c r="AE812" s="109"/>
      <c r="AF812" s="109"/>
      <c r="AG812" s="109"/>
      <c r="AH812" s="109"/>
      <c r="AI812" s="109"/>
      <c r="AJ812" s="109"/>
      <c r="AK812" s="109"/>
      <c r="AL812" s="109"/>
      <c r="AM812" s="109"/>
      <c r="AN812" s="109"/>
      <c r="AO812" s="109"/>
      <c r="AP812" s="109"/>
      <c r="AQ812" s="109"/>
      <c r="AR812" s="109"/>
      <c r="AS812" s="109"/>
      <c r="AT812" s="109"/>
      <c r="AU812" s="109"/>
      <c r="AV812" s="1"/>
      <c r="AW812" s="1"/>
      <c r="AX812" s="1"/>
      <c r="AY812" s="1"/>
      <c r="AZ812" s="1"/>
    </row>
    <row r="813" spans="1:52" ht="13.5" customHeight="1" x14ac:dyDescent="0.2">
      <c r="A813" s="4"/>
      <c r="B813" s="112"/>
      <c r="C813" s="113"/>
      <c r="D813" s="5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09"/>
      <c r="AC813" s="109"/>
      <c r="AD813" s="109"/>
      <c r="AE813" s="109"/>
      <c r="AF813" s="109"/>
      <c r="AG813" s="109"/>
      <c r="AH813" s="109"/>
      <c r="AI813" s="109"/>
      <c r="AJ813" s="109"/>
      <c r="AK813" s="109"/>
      <c r="AL813" s="109"/>
      <c r="AM813" s="109"/>
      <c r="AN813" s="109"/>
      <c r="AO813" s="109"/>
      <c r="AP813" s="109"/>
      <c r="AQ813" s="109"/>
      <c r="AR813" s="109"/>
      <c r="AS813" s="109"/>
      <c r="AT813" s="109"/>
      <c r="AU813" s="109"/>
      <c r="AV813" s="1"/>
      <c r="AW813" s="1"/>
      <c r="AX813" s="1"/>
      <c r="AY813" s="1"/>
      <c r="AZ813" s="1"/>
    </row>
    <row r="814" spans="1:52" ht="13.5" customHeight="1" x14ac:dyDescent="0.2">
      <c r="A814" s="4"/>
      <c r="B814" s="112"/>
      <c r="C814" s="113"/>
      <c r="D814" s="5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09"/>
      <c r="AC814" s="109"/>
      <c r="AD814" s="109"/>
      <c r="AE814" s="109"/>
      <c r="AF814" s="109"/>
      <c r="AG814" s="109"/>
      <c r="AH814" s="109"/>
      <c r="AI814" s="109"/>
      <c r="AJ814" s="109"/>
      <c r="AK814" s="109"/>
      <c r="AL814" s="109"/>
      <c r="AM814" s="109"/>
      <c r="AN814" s="109"/>
      <c r="AO814" s="109"/>
      <c r="AP814" s="109"/>
      <c r="AQ814" s="109"/>
      <c r="AR814" s="109"/>
      <c r="AS814" s="109"/>
      <c r="AT814" s="109"/>
      <c r="AU814" s="109"/>
      <c r="AV814" s="1"/>
      <c r="AW814" s="1"/>
      <c r="AX814" s="1"/>
      <c r="AY814" s="1"/>
      <c r="AZ814" s="1"/>
    </row>
    <row r="815" spans="1:52" ht="13.5" customHeight="1" x14ac:dyDescent="0.2">
      <c r="A815" s="4"/>
      <c r="B815" s="112"/>
      <c r="C815" s="113"/>
      <c r="D815" s="5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09"/>
      <c r="AC815" s="109"/>
      <c r="AD815" s="109"/>
      <c r="AE815" s="109"/>
      <c r="AF815" s="109"/>
      <c r="AG815" s="109"/>
      <c r="AH815" s="109"/>
      <c r="AI815" s="109"/>
      <c r="AJ815" s="109"/>
      <c r="AK815" s="109"/>
      <c r="AL815" s="109"/>
      <c r="AM815" s="109"/>
      <c r="AN815" s="109"/>
      <c r="AO815" s="109"/>
      <c r="AP815" s="109"/>
      <c r="AQ815" s="109"/>
      <c r="AR815" s="109"/>
      <c r="AS815" s="109"/>
      <c r="AT815" s="109"/>
      <c r="AU815" s="109"/>
      <c r="AV815" s="1"/>
      <c r="AW815" s="1"/>
      <c r="AX815" s="1"/>
      <c r="AY815" s="1"/>
      <c r="AZ815" s="1"/>
    </row>
    <row r="816" spans="1:52" ht="13.5" customHeight="1" x14ac:dyDescent="0.2">
      <c r="A816" s="4"/>
      <c r="B816" s="112"/>
      <c r="C816" s="113"/>
      <c r="D816" s="5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09"/>
      <c r="AC816" s="109"/>
      <c r="AD816" s="109"/>
      <c r="AE816" s="109"/>
      <c r="AF816" s="109"/>
      <c r="AG816" s="109"/>
      <c r="AH816" s="109"/>
      <c r="AI816" s="109"/>
      <c r="AJ816" s="109"/>
      <c r="AK816" s="109"/>
      <c r="AL816" s="109"/>
      <c r="AM816" s="109"/>
      <c r="AN816" s="109"/>
      <c r="AO816" s="109"/>
      <c r="AP816" s="109"/>
      <c r="AQ816" s="109"/>
      <c r="AR816" s="109"/>
      <c r="AS816" s="109"/>
      <c r="AT816" s="109"/>
      <c r="AU816" s="109"/>
      <c r="AV816" s="1"/>
      <c r="AW816" s="1"/>
      <c r="AX816" s="1"/>
      <c r="AY816" s="1"/>
      <c r="AZ816" s="1"/>
    </row>
    <row r="817" spans="1:52" ht="13.5" customHeight="1" x14ac:dyDescent="0.2">
      <c r="A817" s="4"/>
      <c r="B817" s="112"/>
      <c r="C817" s="113"/>
      <c r="D817" s="5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09"/>
      <c r="AC817" s="109"/>
      <c r="AD817" s="109"/>
      <c r="AE817" s="109"/>
      <c r="AF817" s="109"/>
      <c r="AG817" s="109"/>
      <c r="AH817" s="109"/>
      <c r="AI817" s="109"/>
      <c r="AJ817" s="109"/>
      <c r="AK817" s="109"/>
      <c r="AL817" s="109"/>
      <c r="AM817" s="109"/>
      <c r="AN817" s="109"/>
      <c r="AO817" s="109"/>
      <c r="AP817" s="109"/>
      <c r="AQ817" s="109"/>
      <c r="AR817" s="109"/>
      <c r="AS817" s="109"/>
      <c r="AT817" s="109"/>
      <c r="AU817" s="109"/>
      <c r="AV817" s="1"/>
      <c r="AW817" s="1"/>
      <c r="AX817" s="1"/>
      <c r="AY817" s="1"/>
      <c r="AZ817" s="1"/>
    </row>
    <row r="818" spans="1:52" ht="13.5" customHeight="1" x14ac:dyDescent="0.2">
      <c r="A818" s="4"/>
      <c r="B818" s="112"/>
      <c r="C818" s="113"/>
      <c r="D818" s="5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09"/>
      <c r="AC818" s="109"/>
      <c r="AD818" s="109"/>
      <c r="AE818" s="109"/>
      <c r="AF818" s="109"/>
      <c r="AG818" s="109"/>
      <c r="AH818" s="109"/>
      <c r="AI818" s="109"/>
      <c r="AJ818" s="109"/>
      <c r="AK818" s="109"/>
      <c r="AL818" s="109"/>
      <c r="AM818" s="109"/>
      <c r="AN818" s="109"/>
      <c r="AO818" s="109"/>
      <c r="AP818" s="109"/>
      <c r="AQ818" s="109"/>
      <c r="AR818" s="109"/>
      <c r="AS818" s="109"/>
      <c r="AT818" s="109"/>
      <c r="AU818" s="109"/>
      <c r="AV818" s="1"/>
      <c r="AW818" s="1"/>
      <c r="AX818" s="1"/>
      <c r="AY818" s="1"/>
      <c r="AZ818" s="1"/>
    </row>
    <row r="819" spans="1:52" ht="13.5" customHeight="1" x14ac:dyDescent="0.2">
      <c r="A819" s="4"/>
      <c r="B819" s="112"/>
      <c r="C819" s="113"/>
      <c r="D819" s="5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09"/>
      <c r="AC819" s="109"/>
      <c r="AD819" s="109"/>
      <c r="AE819" s="109"/>
      <c r="AF819" s="109"/>
      <c r="AG819" s="109"/>
      <c r="AH819" s="109"/>
      <c r="AI819" s="109"/>
      <c r="AJ819" s="109"/>
      <c r="AK819" s="109"/>
      <c r="AL819" s="109"/>
      <c r="AM819" s="109"/>
      <c r="AN819" s="109"/>
      <c r="AO819" s="109"/>
      <c r="AP819" s="109"/>
      <c r="AQ819" s="109"/>
      <c r="AR819" s="109"/>
      <c r="AS819" s="109"/>
      <c r="AT819" s="109"/>
      <c r="AU819" s="109"/>
      <c r="AV819" s="1"/>
      <c r="AW819" s="1"/>
      <c r="AX819" s="1"/>
      <c r="AY819" s="1"/>
      <c r="AZ819" s="1"/>
    </row>
    <row r="820" spans="1:52" ht="13.5" customHeight="1" x14ac:dyDescent="0.2">
      <c r="A820" s="4"/>
      <c r="B820" s="112"/>
      <c r="C820" s="113"/>
      <c r="D820" s="5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09"/>
      <c r="AC820" s="109"/>
      <c r="AD820" s="109"/>
      <c r="AE820" s="109"/>
      <c r="AF820" s="109"/>
      <c r="AG820" s="109"/>
      <c r="AH820" s="109"/>
      <c r="AI820" s="109"/>
      <c r="AJ820" s="109"/>
      <c r="AK820" s="109"/>
      <c r="AL820" s="109"/>
      <c r="AM820" s="109"/>
      <c r="AN820" s="109"/>
      <c r="AO820" s="109"/>
      <c r="AP820" s="109"/>
      <c r="AQ820" s="109"/>
      <c r="AR820" s="109"/>
      <c r="AS820" s="109"/>
      <c r="AT820" s="109"/>
      <c r="AU820" s="109"/>
      <c r="AV820" s="1"/>
      <c r="AW820" s="1"/>
      <c r="AX820" s="1"/>
      <c r="AY820" s="1"/>
      <c r="AZ820" s="1"/>
    </row>
    <row r="821" spans="1:52" ht="13.5" customHeight="1" x14ac:dyDescent="0.2">
      <c r="A821" s="4"/>
      <c r="B821" s="112"/>
      <c r="C821" s="113"/>
      <c r="D821" s="5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09"/>
      <c r="AC821" s="109"/>
      <c r="AD821" s="109"/>
      <c r="AE821" s="109"/>
      <c r="AF821" s="109"/>
      <c r="AG821" s="109"/>
      <c r="AH821" s="109"/>
      <c r="AI821" s="109"/>
      <c r="AJ821" s="109"/>
      <c r="AK821" s="109"/>
      <c r="AL821" s="109"/>
      <c r="AM821" s="109"/>
      <c r="AN821" s="109"/>
      <c r="AO821" s="109"/>
      <c r="AP821" s="109"/>
      <c r="AQ821" s="109"/>
      <c r="AR821" s="109"/>
      <c r="AS821" s="109"/>
      <c r="AT821" s="109"/>
      <c r="AU821" s="109"/>
      <c r="AV821" s="1"/>
      <c r="AW821" s="1"/>
      <c r="AX821" s="1"/>
      <c r="AY821" s="1"/>
      <c r="AZ821" s="1"/>
    </row>
    <row r="822" spans="1:52" ht="13.5" customHeight="1" x14ac:dyDescent="0.2">
      <c r="A822" s="4"/>
      <c r="B822" s="112"/>
      <c r="C822" s="113"/>
      <c r="D822" s="5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09"/>
      <c r="AC822" s="109"/>
      <c r="AD822" s="109"/>
      <c r="AE822" s="109"/>
      <c r="AF822" s="109"/>
      <c r="AG822" s="109"/>
      <c r="AH822" s="109"/>
      <c r="AI822" s="109"/>
      <c r="AJ822" s="109"/>
      <c r="AK822" s="109"/>
      <c r="AL822" s="109"/>
      <c r="AM822" s="109"/>
      <c r="AN822" s="109"/>
      <c r="AO822" s="109"/>
      <c r="AP822" s="109"/>
      <c r="AQ822" s="109"/>
      <c r="AR822" s="109"/>
      <c r="AS822" s="109"/>
      <c r="AT822" s="109"/>
      <c r="AU822" s="109"/>
      <c r="AV822" s="1"/>
      <c r="AW822" s="1"/>
      <c r="AX822" s="1"/>
      <c r="AY822" s="1"/>
      <c r="AZ822" s="1"/>
    </row>
    <row r="823" spans="1:52" ht="13.5" customHeight="1" x14ac:dyDescent="0.2">
      <c r="A823" s="4"/>
      <c r="B823" s="112"/>
      <c r="C823" s="113"/>
      <c r="D823" s="5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09"/>
      <c r="AC823" s="109"/>
      <c r="AD823" s="109"/>
      <c r="AE823" s="109"/>
      <c r="AF823" s="109"/>
      <c r="AG823" s="109"/>
      <c r="AH823" s="109"/>
      <c r="AI823" s="109"/>
      <c r="AJ823" s="109"/>
      <c r="AK823" s="109"/>
      <c r="AL823" s="109"/>
      <c r="AM823" s="109"/>
      <c r="AN823" s="109"/>
      <c r="AO823" s="109"/>
      <c r="AP823" s="109"/>
      <c r="AQ823" s="109"/>
      <c r="AR823" s="109"/>
      <c r="AS823" s="109"/>
      <c r="AT823" s="109"/>
      <c r="AU823" s="109"/>
      <c r="AV823" s="1"/>
      <c r="AW823" s="1"/>
      <c r="AX823" s="1"/>
      <c r="AY823" s="1"/>
      <c r="AZ823" s="1"/>
    </row>
    <row r="824" spans="1:52" ht="13.5" customHeight="1" x14ac:dyDescent="0.2">
      <c r="A824" s="4"/>
      <c r="B824" s="112"/>
      <c r="C824" s="113"/>
      <c r="D824" s="5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09"/>
      <c r="AC824" s="109"/>
      <c r="AD824" s="109"/>
      <c r="AE824" s="109"/>
      <c r="AF824" s="109"/>
      <c r="AG824" s="109"/>
      <c r="AH824" s="109"/>
      <c r="AI824" s="109"/>
      <c r="AJ824" s="109"/>
      <c r="AK824" s="109"/>
      <c r="AL824" s="109"/>
      <c r="AM824" s="109"/>
      <c r="AN824" s="109"/>
      <c r="AO824" s="109"/>
      <c r="AP824" s="109"/>
      <c r="AQ824" s="109"/>
      <c r="AR824" s="109"/>
      <c r="AS824" s="109"/>
      <c r="AT824" s="109"/>
      <c r="AU824" s="109"/>
      <c r="AV824" s="1"/>
      <c r="AW824" s="1"/>
      <c r="AX824" s="1"/>
      <c r="AY824" s="1"/>
      <c r="AZ824" s="1"/>
    </row>
    <row r="825" spans="1:52" ht="13.5" customHeight="1" x14ac:dyDescent="0.2">
      <c r="A825" s="4"/>
      <c r="B825" s="112"/>
      <c r="C825" s="113"/>
      <c r="D825" s="5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09"/>
      <c r="AC825" s="109"/>
      <c r="AD825" s="109"/>
      <c r="AE825" s="109"/>
      <c r="AF825" s="109"/>
      <c r="AG825" s="109"/>
      <c r="AH825" s="109"/>
      <c r="AI825" s="109"/>
      <c r="AJ825" s="109"/>
      <c r="AK825" s="109"/>
      <c r="AL825" s="109"/>
      <c r="AM825" s="109"/>
      <c r="AN825" s="109"/>
      <c r="AO825" s="109"/>
      <c r="AP825" s="109"/>
      <c r="AQ825" s="109"/>
      <c r="AR825" s="109"/>
      <c r="AS825" s="109"/>
      <c r="AT825" s="109"/>
      <c r="AU825" s="109"/>
      <c r="AV825" s="1"/>
      <c r="AW825" s="1"/>
      <c r="AX825" s="1"/>
      <c r="AY825" s="1"/>
      <c r="AZ825" s="1"/>
    </row>
    <row r="826" spans="1:52" ht="13.5" customHeight="1" x14ac:dyDescent="0.2">
      <c r="A826" s="4"/>
      <c r="B826" s="112"/>
      <c r="C826" s="113"/>
      <c r="D826" s="5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09"/>
      <c r="AC826" s="109"/>
      <c r="AD826" s="109"/>
      <c r="AE826" s="109"/>
      <c r="AF826" s="109"/>
      <c r="AG826" s="109"/>
      <c r="AH826" s="109"/>
      <c r="AI826" s="109"/>
      <c r="AJ826" s="109"/>
      <c r="AK826" s="109"/>
      <c r="AL826" s="109"/>
      <c r="AM826" s="109"/>
      <c r="AN826" s="109"/>
      <c r="AO826" s="109"/>
      <c r="AP826" s="109"/>
      <c r="AQ826" s="109"/>
      <c r="AR826" s="109"/>
      <c r="AS826" s="109"/>
      <c r="AT826" s="109"/>
      <c r="AU826" s="109"/>
      <c r="AV826" s="1"/>
      <c r="AW826" s="1"/>
      <c r="AX826" s="1"/>
      <c r="AY826" s="1"/>
      <c r="AZ826" s="1"/>
    </row>
    <row r="827" spans="1:52" ht="13.5" customHeight="1" x14ac:dyDescent="0.2">
      <c r="A827" s="4"/>
      <c r="B827" s="112"/>
      <c r="C827" s="113"/>
      <c r="D827" s="5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09"/>
      <c r="AC827" s="109"/>
      <c r="AD827" s="109"/>
      <c r="AE827" s="109"/>
      <c r="AF827" s="109"/>
      <c r="AG827" s="109"/>
      <c r="AH827" s="109"/>
      <c r="AI827" s="109"/>
      <c r="AJ827" s="109"/>
      <c r="AK827" s="109"/>
      <c r="AL827" s="109"/>
      <c r="AM827" s="109"/>
      <c r="AN827" s="109"/>
      <c r="AO827" s="109"/>
      <c r="AP827" s="109"/>
      <c r="AQ827" s="109"/>
      <c r="AR827" s="109"/>
      <c r="AS827" s="109"/>
      <c r="AT827" s="109"/>
      <c r="AU827" s="109"/>
      <c r="AV827" s="1"/>
      <c r="AW827" s="1"/>
      <c r="AX827" s="1"/>
      <c r="AY827" s="1"/>
      <c r="AZ827" s="1"/>
    </row>
    <row r="828" spans="1:52" ht="13.5" customHeight="1" x14ac:dyDescent="0.2">
      <c r="A828" s="4"/>
      <c r="B828" s="112"/>
      <c r="C828" s="113"/>
      <c r="D828" s="5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09"/>
      <c r="AC828" s="109"/>
      <c r="AD828" s="109"/>
      <c r="AE828" s="109"/>
      <c r="AF828" s="109"/>
      <c r="AG828" s="109"/>
      <c r="AH828" s="109"/>
      <c r="AI828" s="109"/>
      <c r="AJ828" s="109"/>
      <c r="AK828" s="109"/>
      <c r="AL828" s="109"/>
      <c r="AM828" s="109"/>
      <c r="AN828" s="109"/>
      <c r="AO828" s="109"/>
      <c r="AP828" s="109"/>
      <c r="AQ828" s="109"/>
      <c r="AR828" s="109"/>
      <c r="AS828" s="109"/>
      <c r="AT828" s="109"/>
      <c r="AU828" s="109"/>
      <c r="AV828" s="1"/>
      <c r="AW828" s="1"/>
      <c r="AX828" s="1"/>
      <c r="AY828" s="1"/>
      <c r="AZ828" s="1"/>
    </row>
    <row r="829" spans="1:52" ht="13.5" customHeight="1" x14ac:dyDescent="0.2">
      <c r="A829" s="4"/>
      <c r="B829" s="112"/>
      <c r="C829" s="113"/>
      <c r="D829" s="5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09"/>
      <c r="AC829" s="109"/>
      <c r="AD829" s="109"/>
      <c r="AE829" s="109"/>
      <c r="AF829" s="109"/>
      <c r="AG829" s="109"/>
      <c r="AH829" s="109"/>
      <c r="AI829" s="109"/>
      <c r="AJ829" s="109"/>
      <c r="AK829" s="109"/>
      <c r="AL829" s="109"/>
      <c r="AM829" s="109"/>
      <c r="AN829" s="109"/>
      <c r="AO829" s="109"/>
      <c r="AP829" s="109"/>
      <c r="AQ829" s="109"/>
      <c r="AR829" s="109"/>
      <c r="AS829" s="109"/>
      <c r="AT829" s="109"/>
      <c r="AU829" s="109"/>
      <c r="AV829" s="1"/>
      <c r="AW829" s="1"/>
      <c r="AX829" s="1"/>
      <c r="AY829" s="1"/>
      <c r="AZ829" s="1"/>
    </row>
    <row r="830" spans="1:52" ht="13.5" customHeight="1" x14ac:dyDescent="0.2">
      <c r="A830" s="4"/>
      <c r="B830" s="112"/>
      <c r="C830" s="113"/>
      <c r="D830" s="5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09"/>
      <c r="AC830" s="109"/>
      <c r="AD830" s="109"/>
      <c r="AE830" s="109"/>
      <c r="AF830" s="109"/>
      <c r="AG830" s="109"/>
      <c r="AH830" s="109"/>
      <c r="AI830" s="109"/>
      <c r="AJ830" s="109"/>
      <c r="AK830" s="109"/>
      <c r="AL830" s="109"/>
      <c r="AM830" s="109"/>
      <c r="AN830" s="109"/>
      <c r="AO830" s="109"/>
      <c r="AP830" s="109"/>
      <c r="AQ830" s="109"/>
      <c r="AR830" s="109"/>
      <c r="AS830" s="109"/>
      <c r="AT830" s="109"/>
      <c r="AU830" s="109"/>
      <c r="AV830" s="1"/>
      <c r="AW830" s="1"/>
      <c r="AX830" s="1"/>
      <c r="AY830" s="1"/>
      <c r="AZ830" s="1"/>
    </row>
    <row r="831" spans="1:52" ht="13.5" customHeight="1" x14ac:dyDescent="0.2">
      <c r="A831" s="4"/>
      <c r="B831" s="112"/>
      <c r="C831" s="113"/>
      <c r="D831" s="5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09"/>
      <c r="AC831" s="109"/>
      <c r="AD831" s="109"/>
      <c r="AE831" s="109"/>
      <c r="AF831" s="109"/>
      <c r="AG831" s="109"/>
      <c r="AH831" s="109"/>
      <c r="AI831" s="109"/>
      <c r="AJ831" s="109"/>
      <c r="AK831" s="109"/>
      <c r="AL831" s="109"/>
      <c r="AM831" s="109"/>
      <c r="AN831" s="109"/>
      <c r="AO831" s="109"/>
      <c r="AP831" s="109"/>
      <c r="AQ831" s="109"/>
      <c r="AR831" s="109"/>
      <c r="AS831" s="109"/>
      <c r="AT831" s="109"/>
      <c r="AU831" s="109"/>
      <c r="AV831" s="1"/>
      <c r="AW831" s="1"/>
      <c r="AX831" s="1"/>
      <c r="AY831" s="1"/>
      <c r="AZ831" s="1"/>
    </row>
    <row r="832" spans="1:52" ht="13.5" customHeight="1" x14ac:dyDescent="0.2">
      <c r="A832" s="4"/>
      <c r="B832" s="112"/>
      <c r="C832" s="113"/>
      <c r="D832" s="5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09"/>
      <c r="AC832" s="109"/>
      <c r="AD832" s="109"/>
      <c r="AE832" s="109"/>
      <c r="AF832" s="109"/>
      <c r="AG832" s="109"/>
      <c r="AH832" s="109"/>
      <c r="AI832" s="109"/>
      <c r="AJ832" s="109"/>
      <c r="AK832" s="109"/>
      <c r="AL832" s="109"/>
      <c r="AM832" s="109"/>
      <c r="AN832" s="109"/>
      <c r="AO832" s="109"/>
      <c r="AP832" s="109"/>
      <c r="AQ832" s="109"/>
      <c r="AR832" s="109"/>
      <c r="AS832" s="109"/>
      <c r="AT832" s="109"/>
      <c r="AU832" s="109"/>
      <c r="AV832" s="1"/>
      <c r="AW832" s="1"/>
      <c r="AX832" s="1"/>
      <c r="AY832" s="1"/>
      <c r="AZ832" s="1"/>
    </row>
    <row r="833" spans="1:52" ht="13.5" customHeight="1" x14ac:dyDescent="0.2">
      <c r="A833" s="4"/>
      <c r="B833" s="112"/>
      <c r="C833" s="113"/>
      <c r="D833" s="5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09"/>
      <c r="AC833" s="109"/>
      <c r="AD833" s="109"/>
      <c r="AE833" s="109"/>
      <c r="AF833" s="109"/>
      <c r="AG833" s="109"/>
      <c r="AH833" s="109"/>
      <c r="AI833" s="109"/>
      <c r="AJ833" s="109"/>
      <c r="AK833" s="109"/>
      <c r="AL833" s="109"/>
      <c r="AM833" s="109"/>
      <c r="AN833" s="109"/>
      <c r="AO833" s="109"/>
      <c r="AP833" s="109"/>
      <c r="AQ833" s="109"/>
      <c r="AR833" s="109"/>
      <c r="AS833" s="109"/>
      <c r="AT833" s="109"/>
      <c r="AU833" s="109"/>
      <c r="AV833" s="1"/>
      <c r="AW833" s="1"/>
      <c r="AX833" s="1"/>
      <c r="AY833" s="1"/>
      <c r="AZ833" s="1"/>
    </row>
    <row r="834" spans="1:52" ht="13.5" customHeight="1" x14ac:dyDescent="0.2">
      <c r="A834" s="4"/>
      <c r="B834" s="112"/>
      <c r="C834" s="113"/>
      <c r="D834" s="5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09"/>
      <c r="AC834" s="109"/>
      <c r="AD834" s="109"/>
      <c r="AE834" s="109"/>
      <c r="AF834" s="109"/>
      <c r="AG834" s="109"/>
      <c r="AH834" s="109"/>
      <c r="AI834" s="109"/>
      <c r="AJ834" s="109"/>
      <c r="AK834" s="109"/>
      <c r="AL834" s="109"/>
      <c r="AM834" s="109"/>
      <c r="AN834" s="109"/>
      <c r="AO834" s="109"/>
      <c r="AP834" s="109"/>
      <c r="AQ834" s="109"/>
      <c r="AR834" s="109"/>
      <c r="AS834" s="109"/>
      <c r="AT834" s="109"/>
      <c r="AU834" s="109"/>
      <c r="AV834" s="1"/>
      <c r="AW834" s="1"/>
      <c r="AX834" s="1"/>
      <c r="AY834" s="1"/>
      <c r="AZ834" s="1"/>
    </row>
    <row r="835" spans="1:52" ht="13.5" customHeight="1" x14ac:dyDescent="0.2">
      <c r="A835" s="4"/>
      <c r="B835" s="112"/>
      <c r="C835" s="113"/>
      <c r="D835" s="5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09"/>
      <c r="AC835" s="109"/>
      <c r="AD835" s="109"/>
      <c r="AE835" s="109"/>
      <c r="AF835" s="109"/>
      <c r="AG835" s="109"/>
      <c r="AH835" s="109"/>
      <c r="AI835" s="109"/>
      <c r="AJ835" s="109"/>
      <c r="AK835" s="109"/>
      <c r="AL835" s="109"/>
      <c r="AM835" s="109"/>
      <c r="AN835" s="109"/>
      <c r="AO835" s="109"/>
      <c r="AP835" s="109"/>
      <c r="AQ835" s="109"/>
      <c r="AR835" s="109"/>
      <c r="AS835" s="109"/>
      <c r="AT835" s="109"/>
      <c r="AU835" s="109"/>
      <c r="AV835" s="1"/>
      <c r="AW835" s="1"/>
      <c r="AX835" s="1"/>
      <c r="AY835" s="1"/>
      <c r="AZ835" s="1"/>
    </row>
    <row r="836" spans="1:52" ht="13.5" customHeight="1" x14ac:dyDescent="0.2">
      <c r="A836" s="4"/>
      <c r="B836" s="112"/>
      <c r="C836" s="113"/>
      <c r="D836" s="5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09"/>
      <c r="AC836" s="109"/>
      <c r="AD836" s="109"/>
      <c r="AE836" s="109"/>
      <c r="AF836" s="109"/>
      <c r="AG836" s="109"/>
      <c r="AH836" s="109"/>
      <c r="AI836" s="109"/>
      <c r="AJ836" s="109"/>
      <c r="AK836" s="109"/>
      <c r="AL836" s="109"/>
      <c r="AM836" s="109"/>
      <c r="AN836" s="109"/>
      <c r="AO836" s="109"/>
      <c r="AP836" s="109"/>
      <c r="AQ836" s="109"/>
      <c r="AR836" s="109"/>
      <c r="AS836" s="109"/>
      <c r="AT836" s="109"/>
      <c r="AU836" s="109"/>
      <c r="AV836" s="1"/>
      <c r="AW836" s="1"/>
      <c r="AX836" s="1"/>
      <c r="AY836" s="1"/>
      <c r="AZ836" s="1"/>
    </row>
    <row r="837" spans="1:52" ht="13.5" customHeight="1" x14ac:dyDescent="0.2">
      <c r="A837" s="4"/>
      <c r="B837" s="112"/>
      <c r="C837" s="113"/>
      <c r="D837" s="5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09"/>
      <c r="AC837" s="109"/>
      <c r="AD837" s="109"/>
      <c r="AE837" s="109"/>
      <c r="AF837" s="109"/>
      <c r="AG837" s="109"/>
      <c r="AH837" s="109"/>
      <c r="AI837" s="109"/>
      <c r="AJ837" s="109"/>
      <c r="AK837" s="109"/>
      <c r="AL837" s="109"/>
      <c r="AM837" s="109"/>
      <c r="AN837" s="109"/>
      <c r="AO837" s="109"/>
      <c r="AP837" s="109"/>
      <c r="AQ837" s="109"/>
      <c r="AR837" s="109"/>
      <c r="AS837" s="109"/>
      <c r="AT837" s="109"/>
      <c r="AU837" s="109"/>
      <c r="AV837" s="1"/>
      <c r="AW837" s="1"/>
      <c r="AX837" s="1"/>
      <c r="AY837" s="1"/>
      <c r="AZ837" s="1"/>
    </row>
    <row r="838" spans="1:52" ht="13.5" customHeight="1" x14ac:dyDescent="0.2">
      <c r="A838" s="4"/>
      <c r="B838" s="112"/>
      <c r="C838" s="113"/>
      <c r="D838" s="5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09"/>
      <c r="AC838" s="109"/>
      <c r="AD838" s="109"/>
      <c r="AE838" s="109"/>
      <c r="AF838" s="109"/>
      <c r="AG838" s="109"/>
      <c r="AH838" s="109"/>
      <c r="AI838" s="109"/>
      <c r="AJ838" s="109"/>
      <c r="AK838" s="109"/>
      <c r="AL838" s="109"/>
      <c r="AM838" s="109"/>
      <c r="AN838" s="109"/>
      <c r="AO838" s="109"/>
      <c r="AP838" s="109"/>
      <c r="AQ838" s="109"/>
      <c r="AR838" s="109"/>
      <c r="AS838" s="109"/>
      <c r="AT838" s="109"/>
      <c r="AU838" s="109"/>
      <c r="AV838" s="1"/>
      <c r="AW838" s="1"/>
      <c r="AX838" s="1"/>
      <c r="AY838" s="1"/>
      <c r="AZ838" s="1"/>
    </row>
    <row r="839" spans="1:52" ht="13.5" customHeight="1" x14ac:dyDescent="0.2">
      <c r="A839" s="4"/>
      <c r="B839" s="112"/>
      <c r="C839" s="113"/>
      <c r="D839" s="5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09"/>
      <c r="AC839" s="109"/>
      <c r="AD839" s="109"/>
      <c r="AE839" s="109"/>
      <c r="AF839" s="109"/>
      <c r="AG839" s="109"/>
      <c r="AH839" s="109"/>
      <c r="AI839" s="109"/>
      <c r="AJ839" s="109"/>
      <c r="AK839" s="109"/>
      <c r="AL839" s="109"/>
      <c r="AM839" s="109"/>
      <c r="AN839" s="109"/>
      <c r="AO839" s="109"/>
      <c r="AP839" s="109"/>
      <c r="AQ839" s="109"/>
      <c r="AR839" s="109"/>
      <c r="AS839" s="109"/>
      <c r="AT839" s="109"/>
      <c r="AU839" s="109"/>
      <c r="AV839" s="1"/>
      <c r="AW839" s="1"/>
      <c r="AX839" s="1"/>
      <c r="AY839" s="1"/>
      <c r="AZ839" s="1"/>
    </row>
    <row r="840" spans="1:52" ht="13.5" customHeight="1" x14ac:dyDescent="0.2">
      <c r="A840" s="4"/>
      <c r="B840" s="112"/>
      <c r="C840" s="113"/>
      <c r="D840" s="5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09"/>
      <c r="AC840" s="109"/>
      <c r="AD840" s="109"/>
      <c r="AE840" s="109"/>
      <c r="AF840" s="109"/>
      <c r="AG840" s="109"/>
      <c r="AH840" s="109"/>
      <c r="AI840" s="109"/>
      <c r="AJ840" s="109"/>
      <c r="AK840" s="109"/>
      <c r="AL840" s="109"/>
      <c r="AM840" s="109"/>
      <c r="AN840" s="109"/>
      <c r="AO840" s="109"/>
      <c r="AP840" s="109"/>
      <c r="AQ840" s="109"/>
      <c r="AR840" s="109"/>
      <c r="AS840" s="109"/>
      <c r="AT840" s="109"/>
      <c r="AU840" s="109"/>
      <c r="AV840" s="1"/>
      <c r="AW840" s="1"/>
      <c r="AX840" s="1"/>
      <c r="AY840" s="1"/>
      <c r="AZ840" s="1"/>
    </row>
    <row r="841" spans="1:52" ht="13.5" customHeight="1" x14ac:dyDescent="0.2">
      <c r="A841" s="4"/>
      <c r="B841" s="112"/>
      <c r="C841" s="113"/>
      <c r="D841" s="5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09"/>
      <c r="AC841" s="109"/>
      <c r="AD841" s="109"/>
      <c r="AE841" s="109"/>
      <c r="AF841" s="109"/>
      <c r="AG841" s="109"/>
      <c r="AH841" s="109"/>
      <c r="AI841" s="109"/>
      <c r="AJ841" s="109"/>
      <c r="AK841" s="109"/>
      <c r="AL841" s="109"/>
      <c r="AM841" s="109"/>
      <c r="AN841" s="109"/>
      <c r="AO841" s="109"/>
      <c r="AP841" s="109"/>
      <c r="AQ841" s="109"/>
      <c r="AR841" s="109"/>
      <c r="AS841" s="109"/>
      <c r="AT841" s="109"/>
      <c r="AU841" s="109"/>
      <c r="AV841" s="1"/>
      <c r="AW841" s="1"/>
      <c r="AX841" s="1"/>
      <c r="AY841" s="1"/>
      <c r="AZ841" s="1"/>
    </row>
    <row r="842" spans="1:52" ht="13.5" customHeight="1" x14ac:dyDescent="0.2">
      <c r="A842" s="4"/>
      <c r="B842" s="112"/>
      <c r="C842" s="113"/>
      <c r="D842" s="5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09"/>
      <c r="AC842" s="109"/>
      <c r="AD842" s="109"/>
      <c r="AE842" s="109"/>
      <c r="AF842" s="109"/>
      <c r="AG842" s="109"/>
      <c r="AH842" s="109"/>
      <c r="AI842" s="109"/>
      <c r="AJ842" s="109"/>
      <c r="AK842" s="109"/>
      <c r="AL842" s="109"/>
      <c r="AM842" s="109"/>
      <c r="AN842" s="109"/>
      <c r="AO842" s="109"/>
      <c r="AP842" s="109"/>
      <c r="AQ842" s="109"/>
      <c r="AR842" s="109"/>
      <c r="AS842" s="109"/>
      <c r="AT842" s="109"/>
      <c r="AU842" s="109"/>
      <c r="AV842" s="1"/>
      <c r="AW842" s="1"/>
      <c r="AX842" s="1"/>
      <c r="AY842" s="1"/>
      <c r="AZ842" s="1"/>
    </row>
    <row r="843" spans="1:52" ht="13.5" customHeight="1" x14ac:dyDescent="0.2">
      <c r="A843" s="4"/>
      <c r="B843" s="112"/>
      <c r="C843" s="113"/>
      <c r="D843" s="5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09"/>
      <c r="AC843" s="109"/>
      <c r="AD843" s="109"/>
      <c r="AE843" s="109"/>
      <c r="AF843" s="109"/>
      <c r="AG843" s="109"/>
      <c r="AH843" s="109"/>
      <c r="AI843" s="109"/>
      <c r="AJ843" s="109"/>
      <c r="AK843" s="109"/>
      <c r="AL843" s="109"/>
      <c r="AM843" s="109"/>
      <c r="AN843" s="109"/>
      <c r="AO843" s="109"/>
      <c r="AP843" s="109"/>
      <c r="AQ843" s="109"/>
      <c r="AR843" s="109"/>
      <c r="AS843" s="109"/>
      <c r="AT843" s="109"/>
      <c r="AU843" s="109"/>
      <c r="AV843" s="1"/>
      <c r="AW843" s="1"/>
      <c r="AX843" s="1"/>
      <c r="AY843" s="1"/>
      <c r="AZ843" s="1"/>
    </row>
    <row r="844" spans="1:52" ht="13.5" customHeight="1" x14ac:dyDescent="0.2">
      <c r="A844" s="4"/>
      <c r="B844" s="112"/>
      <c r="C844" s="113"/>
      <c r="D844" s="5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09"/>
      <c r="AC844" s="109"/>
      <c r="AD844" s="109"/>
      <c r="AE844" s="109"/>
      <c r="AF844" s="109"/>
      <c r="AG844" s="109"/>
      <c r="AH844" s="109"/>
      <c r="AI844" s="109"/>
      <c r="AJ844" s="109"/>
      <c r="AK844" s="109"/>
      <c r="AL844" s="109"/>
      <c r="AM844" s="109"/>
      <c r="AN844" s="109"/>
      <c r="AO844" s="109"/>
      <c r="AP844" s="109"/>
      <c r="AQ844" s="109"/>
      <c r="AR844" s="109"/>
      <c r="AS844" s="109"/>
      <c r="AT844" s="109"/>
      <c r="AU844" s="109"/>
      <c r="AV844" s="1"/>
      <c r="AW844" s="1"/>
      <c r="AX844" s="1"/>
      <c r="AY844" s="1"/>
      <c r="AZ844" s="1"/>
    </row>
    <row r="845" spans="1:52" ht="13.5" customHeight="1" x14ac:dyDescent="0.2">
      <c r="A845" s="4"/>
      <c r="B845" s="112"/>
      <c r="C845" s="113"/>
      <c r="D845" s="5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09"/>
      <c r="AC845" s="109"/>
      <c r="AD845" s="109"/>
      <c r="AE845" s="109"/>
      <c r="AF845" s="109"/>
      <c r="AG845" s="109"/>
      <c r="AH845" s="109"/>
      <c r="AI845" s="109"/>
      <c r="AJ845" s="109"/>
      <c r="AK845" s="109"/>
      <c r="AL845" s="109"/>
      <c r="AM845" s="109"/>
      <c r="AN845" s="109"/>
      <c r="AO845" s="109"/>
      <c r="AP845" s="109"/>
      <c r="AQ845" s="109"/>
      <c r="AR845" s="109"/>
      <c r="AS845" s="109"/>
      <c r="AT845" s="109"/>
      <c r="AU845" s="109"/>
      <c r="AV845" s="1"/>
      <c r="AW845" s="1"/>
      <c r="AX845" s="1"/>
      <c r="AY845" s="1"/>
      <c r="AZ845" s="1"/>
    </row>
    <row r="846" spans="1:52" ht="13.5" customHeight="1" x14ac:dyDescent="0.2">
      <c r="A846" s="4"/>
      <c r="B846" s="112"/>
      <c r="C846" s="113"/>
      <c r="D846" s="5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09"/>
      <c r="AC846" s="109"/>
      <c r="AD846" s="109"/>
      <c r="AE846" s="109"/>
      <c r="AF846" s="109"/>
      <c r="AG846" s="109"/>
      <c r="AH846" s="109"/>
      <c r="AI846" s="109"/>
      <c r="AJ846" s="109"/>
      <c r="AK846" s="109"/>
      <c r="AL846" s="109"/>
      <c r="AM846" s="109"/>
      <c r="AN846" s="109"/>
      <c r="AO846" s="109"/>
      <c r="AP846" s="109"/>
      <c r="AQ846" s="109"/>
      <c r="AR846" s="109"/>
      <c r="AS846" s="109"/>
      <c r="AT846" s="109"/>
      <c r="AU846" s="109"/>
      <c r="AV846" s="1"/>
      <c r="AW846" s="1"/>
      <c r="AX846" s="1"/>
      <c r="AY846" s="1"/>
      <c r="AZ846" s="1"/>
    </row>
    <row r="847" spans="1:52" ht="13.5" customHeight="1" x14ac:dyDescent="0.2">
      <c r="A847" s="4"/>
      <c r="B847" s="112"/>
      <c r="C847" s="113"/>
      <c r="D847" s="5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09"/>
      <c r="AC847" s="109"/>
      <c r="AD847" s="109"/>
      <c r="AE847" s="109"/>
      <c r="AF847" s="109"/>
      <c r="AG847" s="109"/>
      <c r="AH847" s="109"/>
      <c r="AI847" s="109"/>
      <c r="AJ847" s="109"/>
      <c r="AK847" s="109"/>
      <c r="AL847" s="109"/>
      <c r="AM847" s="109"/>
      <c r="AN847" s="109"/>
      <c r="AO847" s="109"/>
      <c r="AP847" s="109"/>
      <c r="AQ847" s="109"/>
      <c r="AR847" s="109"/>
      <c r="AS847" s="109"/>
      <c r="AT847" s="109"/>
      <c r="AU847" s="109"/>
      <c r="AV847" s="1"/>
      <c r="AW847" s="1"/>
      <c r="AX847" s="1"/>
      <c r="AY847" s="1"/>
      <c r="AZ847" s="1"/>
    </row>
    <row r="848" spans="1:52" ht="13.5" customHeight="1" x14ac:dyDescent="0.2">
      <c r="A848" s="4"/>
      <c r="B848" s="112"/>
      <c r="C848" s="113"/>
      <c r="D848" s="5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09"/>
      <c r="AC848" s="109"/>
      <c r="AD848" s="109"/>
      <c r="AE848" s="109"/>
      <c r="AF848" s="109"/>
      <c r="AG848" s="109"/>
      <c r="AH848" s="109"/>
      <c r="AI848" s="109"/>
      <c r="AJ848" s="109"/>
      <c r="AK848" s="109"/>
      <c r="AL848" s="109"/>
      <c r="AM848" s="109"/>
      <c r="AN848" s="109"/>
      <c r="AO848" s="109"/>
      <c r="AP848" s="109"/>
      <c r="AQ848" s="109"/>
      <c r="AR848" s="109"/>
      <c r="AS848" s="109"/>
      <c r="AT848" s="109"/>
      <c r="AU848" s="109"/>
      <c r="AV848" s="1"/>
      <c r="AW848" s="1"/>
      <c r="AX848" s="1"/>
      <c r="AY848" s="1"/>
      <c r="AZ848" s="1"/>
    </row>
    <row r="849" spans="1:52" ht="13.5" customHeight="1" x14ac:dyDescent="0.2">
      <c r="A849" s="4"/>
      <c r="B849" s="112"/>
      <c r="C849" s="113"/>
      <c r="D849" s="5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09"/>
      <c r="AC849" s="109"/>
      <c r="AD849" s="109"/>
      <c r="AE849" s="109"/>
      <c r="AF849" s="109"/>
      <c r="AG849" s="109"/>
      <c r="AH849" s="109"/>
      <c r="AI849" s="109"/>
      <c r="AJ849" s="109"/>
      <c r="AK849" s="109"/>
      <c r="AL849" s="109"/>
      <c r="AM849" s="109"/>
      <c r="AN849" s="109"/>
      <c r="AO849" s="109"/>
      <c r="AP849" s="109"/>
      <c r="AQ849" s="109"/>
      <c r="AR849" s="109"/>
      <c r="AS849" s="109"/>
      <c r="AT849" s="109"/>
      <c r="AU849" s="109"/>
      <c r="AV849" s="1"/>
      <c r="AW849" s="1"/>
      <c r="AX849" s="1"/>
      <c r="AY849" s="1"/>
      <c r="AZ849" s="1"/>
    </row>
    <row r="850" spans="1:52" ht="13.5" customHeight="1" x14ac:dyDescent="0.2">
      <c r="A850" s="4"/>
      <c r="B850" s="112"/>
      <c r="C850" s="113"/>
      <c r="D850" s="5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09"/>
      <c r="AC850" s="109"/>
      <c r="AD850" s="109"/>
      <c r="AE850" s="109"/>
      <c r="AF850" s="109"/>
      <c r="AG850" s="109"/>
      <c r="AH850" s="109"/>
      <c r="AI850" s="109"/>
      <c r="AJ850" s="109"/>
      <c r="AK850" s="109"/>
      <c r="AL850" s="109"/>
      <c r="AM850" s="109"/>
      <c r="AN850" s="109"/>
      <c r="AO850" s="109"/>
      <c r="AP850" s="109"/>
      <c r="AQ850" s="109"/>
      <c r="AR850" s="109"/>
      <c r="AS850" s="109"/>
      <c r="AT850" s="109"/>
      <c r="AU850" s="109"/>
      <c r="AV850" s="1"/>
      <c r="AW850" s="1"/>
      <c r="AX850" s="1"/>
      <c r="AY850" s="1"/>
      <c r="AZ850" s="1"/>
    </row>
    <row r="851" spans="1:52" ht="13.5" customHeight="1" x14ac:dyDescent="0.2">
      <c r="A851" s="4"/>
      <c r="B851" s="112"/>
      <c r="C851" s="113"/>
      <c r="D851" s="5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09"/>
      <c r="AC851" s="109"/>
      <c r="AD851" s="109"/>
      <c r="AE851" s="109"/>
      <c r="AF851" s="109"/>
      <c r="AG851" s="109"/>
      <c r="AH851" s="109"/>
      <c r="AI851" s="109"/>
      <c r="AJ851" s="109"/>
      <c r="AK851" s="109"/>
      <c r="AL851" s="109"/>
      <c r="AM851" s="109"/>
      <c r="AN851" s="109"/>
      <c r="AO851" s="109"/>
      <c r="AP851" s="109"/>
      <c r="AQ851" s="109"/>
      <c r="AR851" s="109"/>
      <c r="AS851" s="109"/>
      <c r="AT851" s="109"/>
      <c r="AU851" s="109"/>
      <c r="AV851" s="1"/>
      <c r="AW851" s="1"/>
      <c r="AX851" s="1"/>
      <c r="AY851" s="1"/>
      <c r="AZ851" s="1"/>
    </row>
    <row r="852" spans="1:52" ht="13.5" customHeight="1" x14ac:dyDescent="0.2">
      <c r="A852" s="4"/>
      <c r="B852" s="112"/>
      <c r="C852" s="113"/>
      <c r="D852" s="5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09"/>
      <c r="AC852" s="109"/>
      <c r="AD852" s="109"/>
      <c r="AE852" s="109"/>
      <c r="AF852" s="109"/>
      <c r="AG852" s="109"/>
      <c r="AH852" s="109"/>
      <c r="AI852" s="109"/>
      <c r="AJ852" s="109"/>
      <c r="AK852" s="109"/>
      <c r="AL852" s="109"/>
      <c r="AM852" s="109"/>
      <c r="AN852" s="109"/>
      <c r="AO852" s="109"/>
      <c r="AP852" s="109"/>
      <c r="AQ852" s="109"/>
      <c r="AR852" s="109"/>
      <c r="AS852" s="109"/>
      <c r="AT852" s="109"/>
      <c r="AU852" s="109"/>
      <c r="AV852" s="1"/>
      <c r="AW852" s="1"/>
      <c r="AX852" s="1"/>
      <c r="AY852" s="1"/>
      <c r="AZ852" s="1"/>
    </row>
    <row r="853" spans="1:52" ht="13.5" customHeight="1" x14ac:dyDescent="0.2">
      <c r="A853" s="4"/>
      <c r="B853" s="112"/>
      <c r="C853" s="113"/>
      <c r="D853" s="5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09"/>
      <c r="AC853" s="109"/>
      <c r="AD853" s="109"/>
      <c r="AE853" s="109"/>
      <c r="AF853" s="109"/>
      <c r="AG853" s="109"/>
      <c r="AH853" s="109"/>
      <c r="AI853" s="109"/>
      <c r="AJ853" s="109"/>
      <c r="AK853" s="109"/>
      <c r="AL853" s="109"/>
      <c r="AM853" s="109"/>
      <c r="AN853" s="109"/>
      <c r="AO853" s="109"/>
      <c r="AP853" s="109"/>
      <c r="AQ853" s="109"/>
      <c r="AR853" s="109"/>
      <c r="AS853" s="109"/>
      <c r="AT853" s="109"/>
      <c r="AU853" s="109"/>
      <c r="AV853" s="1"/>
      <c r="AW853" s="1"/>
      <c r="AX853" s="1"/>
      <c r="AY853" s="1"/>
      <c r="AZ853" s="1"/>
    </row>
    <row r="854" spans="1:52" ht="13.5" customHeight="1" x14ac:dyDescent="0.2">
      <c r="A854" s="4"/>
      <c r="B854" s="112"/>
      <c r="C854" s="113"/>
      <c r="D854" s="5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09"/>
      <c r="AC854" s="109"/>
      <c r="AD854" s="109"/>
      <c r="AE854" s="109"/>
      <c r="AF854" s="109"/>
      <c r="AG854" s="109"/>
      <c r="AH854" s="109"/>
      <c r="AI854" s="109"/>
      <c r="AJ854" s="109"/>
      <c r="AK854" s="109"/>
      <c r="AL854" s="109"/>
      <c r="AM854" s="109"/>
      <c r="AN854" s="109"/>
      <c r="AO854" s="109"/>
      <c r="AP854" s="109"/>
      <c r="AQ854" s="109"/>
      <c r="AR854" s="109"/>
      <c r="AS854" s="109"/>
      <c r="AT854" s="109"/>
      <c r="AU854" s="109"/>
      <c r="AV854" s="1"/>
      <c r="AW854" s="1"/>
      <c r="AX854" s="1"/>
      <c r="AY854" s="1"/>
      <c r="AZ854" s="1"/>
    </row>
    <row r="855" spans="1:52" ht="13.5" customHeight="1" x14ac:dyDescent="0.2">
      <c r="A855" s="4"/>
      <c r="B855" s="112"/>
      <c r="C855" s="113"/>
      <c r="D855" s="5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09"/>
      <c r="AC855" s="109"/>
      <c r="AD855" s="109"/>
      <c r="AE855" s="109"/>
      <c r="AF855" s="109"/>
      <c r="AG855" s="109"/>
      <c r="AH855" s="109"/>
      <c r="AI855" s="109"/>
      <c r="AJ855" s="109"/>
      <c r="AK855" s="109"/>
      <c r="AL855" s="109"/>
      <c r="AM855" s="109"/>
      <c r="AN855" s="109"/>
      <c r="AO855" s="109"/>
      <c r="AP855" s="109"/>
      <c r="AQ855" s="109"/>
      <c r="AR855" s="109"/>
      <c r="AS855" s="109"/>
      <c r="AT855" s="109"/>
      <c r="AU855" s="109"/>
      <c r="AV855" s="1"/>
      <c r="AW855" s="1"/>
      <c r="AX855" s="1"/>
      <c r="AY855" s="1"/>
      <c r="AZ855" s="1"/>
    </row>
    <row r="856" spans="1:52" ht="13.5" customHeight="1" x14ac:dyDescent="0.2">
      <c r="A856" s="4"/>
      <c r="B856" s="112"/>
      <c r="C856" s="113"/>
      <c r="D856" s="5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09"/>
      <c r="AC856" s="109"/>
      <c r="AD856" s="109"/>
      <c r="AE856" s="109"/>
      <c r="AF856" s="109"/>
      <c r="AG856" s="109"/>
      <c r="AH856" s="109"/>
      <c r="AI856" s="109"/>
      <c r="AJ856" s="109"/>
      <c r="AK856" s="109"/>
      <c r="AL856" s="109"/>
      <c r="AM856" s="109"/>
      <c r="AN856" s="109"/>
      <c r="AO856" s="109"/>
      <c r="AP856" s="109"/>
      <c r="AQ856" s="109"/>
      <c r="AR856" s="109"/>
      <c r="AS856" s="109"/>
      <c r="AT856" s="109"/>
      <c r="AU856" s="109"/>
      <c r="AV856" s="1"/>
      <c r="AW856" s="1"/>
      <c r="AX856" s="1"/>
      <c r="AY856" s="1"/>
      <c r="AZ856" s="1"/>
    </row>
    <row r="857" spans="1:52" ht="13.5" customHeight="1" x14ac:dyDescent="0.2">
      <c r="A857" s="4"/>
      <c r="B857" s="112"/>
      <c r="C857" s="113"/>
      <c r="D857" s="5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09"/>
      <c r="AC857" s="109"/>
      <c r="AD857" s="109"/>
      <c r="AE857" s="109"/>
      <c r="AF857" s="109"/>
      <c r="AG857" s="109"/>
      <c r="AH857" s="109"/>
      <c r="AI857" s="109"/>
      <c r="AJ857" s="109"/>
      <c r="AK857" s="109"/>
      <c r="AL857" s="109"/>
      <c r="AM857" s="109"/>
      <c r="AN857" s="109"/>
      <c r="AO857" s="109"/>
      <c r="AP857" s="109"/>
      <c r="AQ857" s="109"/>
      <c r="AR857" s="109"/>
      <c r="AS857" s="109"/>
      <c r="AT857" s="109"/>
      <c r="AU857" s="109"/>
      <c r="AV857" s="1"/>
      <c r="AW857" s="1"/>
      <c r="AX857" s="1"/>
      <c r="AY857" s="1"/>
      <c r="AZ857" s="1"/>
    </row>
    <row r="858" spans="1:52" ht="13.5" customHeight="1" x14ac:dyDescent="0.2">
      <c r="A858" s="4"/>
      <c r="B858" s="112"/>
      <c r="C858" s="113"/>
      <c r="D858" s="5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09"/>
      <c r="AC858" s="109"/>
      <c r="AD858" s="109"/>
      <c r="AE858" s="109"/>
      <c r="AF858" s="109"/>
      <c r="AG858" s="109"/>
      <c r="AH858" s="109"/>
      <c r="AI858" s="109"/>
      <c r="AJ858" s="109"/>
      <c r="AK858" s="109"/>
      <c r="AL858" s="109"/>
      <c r="AM858" s="109"/>
      <c r="AN858" s="109"/>
      <c r="AO858" s="109"/>
      <c r="AP858" s="109"/>
      <c r="AQ858" s="109"/>
      <c r="AR858" s="109"/>
      <c r="AS858" s="109"/>
      <c r="AT858" s="109"/>
      <c r="AU858" s="109"/>
      <c r="AV858" s="1"/>
      <c r="AW858" s="1"/>
      <c r="AX858" s="1"/>
      <c r="AY858" s="1"/>
      <c r="AZ858" s="1"/>
    </row>
    <row r="859" spans="1:52" ht="13.5" customHeight="1" x14ac:dyDescent="0.2">
      <c r="A859" s="4"/>
      <c r="B859" s="112"/>
      <c r="C859" s="113"/>
      <c r="D859" s="5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09"/>
      <c r="AC859" s="109"/>
      <c r="AD859" s="109"/>
      <c r="AE859" s="109"/>
      <c r="AF859" s="109"/>
      <c r="AG859" s="109"/>
      <c r="AH859" s="109"/>
      <c r="AI859" s="109"/>
      <c r="AJ859" s="109"/>
      <c r="AK859" s="109"/>
      <c r="AL859" s="109"/>
      <c r="AM859" s="109"/>
      <c r="AN859" s="109"/>
      <c r="AO859" s="109"/>
      <c r="AP859" s="109"/>
      <c r="AQ859" s="109"/>
      <c r="AR859" s="109"/>
      <c r="AS859" s="109"/>
      <c r="AT859" s="109"/>
      <c r="AU859" s="109"/>
      <c r="AV859" s="1"/>
      <c r="AW859" s="1"/>
      <c r="AX859" s="1"/>
      <c r="AY859" s="1"/>
      <c r="AZ859" s="1"/>
    </row>
    <row r="860" spans="1:52" ht="13.5" customHeight="1" x14ac:dyDescent="0.2">
      <c r="A860" s="4"/>
      <c r="B860" s="112"/>
      <c r="C860" s="113"/>
      <c r="D860" s="5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09"/>
      <c r="AC860" s="109"/>
      <c r="AD860" s="109"/>
      <c r="AE860" s="109"/>
      <c r="AF860" s="109"/>
      <c r="AG860" s="109"/>
      <c r="AH860" s="109"/>
      <c r="AI860" s="109"/>
      <c r="AJ860" s="109"/>
      <c r="AK860" s="109"/>
      <c r="AL860" s="109"/>
      <c r="AM860" s="109"/>
      <c r="AN860" s="109"/>
      <c r="AO860" s="109"/>
      <c r="AP860" s="109"/>
      <c r="AQ860" s="109"/>
      <c r="AR860" s="109"/>
      <c r="AS860" s="109"/>
      <c r="AT860" s="109"/>
      <c r="AU860" s="109"/>
      <c r="AV860" s="1"/>
      <c r="AW860" s="1"/>
      <c r="AX860" s="1"/>
      <c r="AY860" s="1"/>
      <c r="AZ860" s="1"/>
    </row>
    <row r="861" spans="1:52" ht="13.5" customHeight="1" x14ac:dyDescent="0.2">
      <c r="A861" s="4"/>
      <c r="B861" s="112"/>
      <c r="C861" s="113"/>
      <c r="D861" s="5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09"/>
      <c r="AC861" s="109"/>
      <c r="AD861" s="109"/>
      <c r="AE861" s="109"/>
      <c r="AF861" s="109"/>
      <c r="AG861" s="109"/>
      <c r="AH861" s="109"/>
      <c r="AI861" s="109"/>
      <c r="AJ861" s="109"/>
      <c r="AK861" s="109"/>
      <c r="AL861" s="109"/>
      <c r="AM861" s="109"/>
      <c r="AN861" s="109"/>
      <c r="AO861" s="109"/>
      <c r="AP861" s="109"/>
      <c r="AQ861" s="109"/>
      <c r="AR861" s="109"/>
      <c r="AS861" s="109"/>
      <c r="AT861" s="109"/>
      <c r="AU861" s="109"/>
      <c r="AV861" s="1"/>
      <c r="AW861" s="1"/>
      <c r="AX861" s="1"/>
      <c r="AY861" s="1"/>
      <c r="AZ861" s="1"/>
    </row>
    <row r="862" spans="1:52" ht="13.5" customHeight="1" x14ac:dyDescent="0.2">
      <c r="A862" s="4"/>
      <c r="B862" s="112"/>
      <c r="C862" s="113"/>
      <c r="D862" s="5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09"/>
      <c r="AC862" s="109"/>
      <c r="AD862" s="109"/>
      <c r="AE862" s="109"/>
      <c r="AF862" s="109"/>
      <c r="AG862" s="109"/>
      <c r="AH862" s="109"/>
      <c r="AI862" s="109"/>
      <c r="AJ862" s="109"/>
      <c r="AK862" s="109"/>
      <c r="AL862" s="109"/>
      <c r="AM862" s="109"/>
      <c r="AN862" s="109"/>
      <c r="AO862" s="109"/>
      <c r="AP862" s="109"/>
      <c r="AQ862" s="109"/>
      <c r="AR862" s="109"/>
      <c r="AS862" s="109"/>
      <c r="AT862" s="109"/>
      <c r="AU862" s="109"/>
      <c r="AV862" s="1"/>
      <c r="AW862" s="1"/>
      <c r="AX862" s="1"/>
      <c r="AY862" s="1"/>
      <c r="AZ862" s="1"/>
    </row>
    <row r="863" spans="1:52" ht="13.5" customHeight="1" x14ac:dyDescent="0.2">
      <c r="A863" s="4"/>
      <c r="B863" s="112"/>
      <c r="C863" s="113"/>
      <c r="D863" s="5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09"/>
      <c r="AC863" s="109"/>
      <c r="AD863" s="109"/>
      <c r="AE863" s="109"/>
      <c r="AF863" s="109"/>
      <c r="AG863" s="109"/>
      <c r="AH863" s="109"/>
      <c r="AI863" s="109"/>
      <c r="AJ863" s="109"/>
      <c r="AK863" s="109"/>
      <c r="AL863" s="109"/>
      <c r="AM863" s="109"/>
      <c r="AN863" s="109"/>
      <c r="AO863" s="109"/>
      <c r="AP863" s="109"/>
      <c r="AQ863" s="109"/>
      <c r="AR863" s="109"/>
      <c r="AS863" s="109"/>
      <c r="AT863" s="109"/>
      <c r="AU863" s="109"/>
      <c r="AV863" s="1"/>
      <c r="AW863" s="1"/>
      <c r="AX863" s="1"/>
      <c r="AY863" s="1"/>
      <c r="AZ863" s="1"/>
    </row>
    <row r="864" spans="1:52" ht="13.5" customHeight="1" x14ac:dyDescent="0.2">
      <c r="A864" s="4"/>
      <c r="B864" s="112"/>
      <c r="C864" s="113"/>
      <c r="D864" s="5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09"/>
      <c r="AC864" s="109"/>
      <c r="AD864" s="109"/>
      <c r="AE864" s="109"/>
      <c r="AF864" s="109"/>
      <c r="AG864" s="109"/>
      <c r="AH864" s="109"/>
      <c r="AI864" s="109"/>
      <c r="AJ864" s="109"/>
      <c r="AK864" s="109"/>
      <c r="AL864" s="109"/>
      <c r="AM864" s="109"/>
      <c r="AN864" s="109"/>
      <c r="AO864" s="109"/>
      <c r="AP864" s="109"/>
      <c r="AQ864" s="109"/>
      <c r="AR864" s="109"/>
      <c r="AS864" s="109"/>
      <c r="AT864" s="109"/>
      <c r="AU864" s="109"/>
      <c r="AV864" s="1"/>
      <c r="AW864" s="1"/>
      <c r="AX864" s="1"/>
      <c r="AY864" s="1"/>
      <c r="AZ864" s="1"/>
    </row>
    <row r="865" spans="1:52" ht="13.5" customHeight="1" x14ac:dyDescent="0.2">
      <c r="A865" s="4"/>
      <c r="B865" s="112"/>
      <c r="C865" s="113"/>
      <c r="D865" s="5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09"/>
      <c r="AC865" s="109"/>
      <c r="AD865" s="109"/>
      <c r="AE865" s="109"/>
      <c r="AF865" s="109"/>
      <c r="AG865" s="109"/>
      <c r="AH865" s="109"/>
      <c r="AI865" s="109"/>
      <c r="AJ865" s="109"/>
      <c r="AK865" s="109"/>
      <c r="AL865" s="109"/>
      <c r="AM865" s="109"/>
      <c r="AN865" s="109"/>
      <c r="AO865" s="109"/>
      <c r="AP865" s="109"/>
      <c r="AQ865" s="109"/>
      <c r="AR865" s="109"/>
      <c r="AS865" s="109"/>
      <c r="AT865" s="109"/>
      <c r="AU865" s="109"/>
      <c r="AV865" s="1"/>
      <c r="AW865" s="1"/>
      <c r="AX865" s="1"/>
      <c r="AY865" s="1"/>
      <c r="AZ865" s="1"/>
    </row>
    <row r="866" spans="1:52" ht="13.5" customHeight="1" x14ac:dyDescent="0.2">
      <c r="A866" s="4"/>
      <c r="B866" s="112"/>
      <c r="C866" s="113"/>
      <c r="D866" s="5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09"/>
      <c r="AC866" s="109"/>
      <c r="AD866" s="109"/>
      <c r="AE866" s="109"/>
      <c r="AF866" s="109"/>
      <c r="AG866" s="109"/>
      <c r="AH866" s="109"/>
      <c r="AI866" s="109"/>
      <c r="AJ866" s="109"/>
      <c r="AK866" s="109"/>
      <c r="AL866" s="109"/>
      <c r="AM866" s="109"/>
      <c r="AN866" s="109"/>
      <c r="AO866" s="109"/>
      <c r="AP866" s="109"/>
      <c r="AQ866" s="109"/>
      <c r="AR866" s="109"/>
      <c r="AS866" s="109"/>
      <c r="AT866" s="109"/>
      <c r="AU866" s="109"/>
      <c r="AV866" s="1"/>
      <c r="AW866" s="1"/>
      <c r="AX866" s="1"/>
      <c r="AY866" s="1"/>
      <c r="AZ866" s="1"/>
    </row>
    <row r="867" spans="1:52" ht="13.5" customHeight="1" x14ac:dyDescent="0.2">
      <c r="A867" s="4"/>
      <c r="B867" s="112"/>
      <c r="C867" s="113"/>
      <c r="D867" s="5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09"/>
      <c r="AC867" s="109"/>
      <c r="AD867" s="109"/>
      <c r="AE867" s="109"/>
      <c r="AF867" s="109"/>
      <c r="AG867" s="109"/>
      <c r="AH867" s="109"/>
      <c r="AI867" s="109"/>
      <c r="AJ867" s="109"/>
      <c r="AK867" s="109"/>
      <c r="AL867" s="109"/>
      <c r="AM867" s="109"/>
      <c r="AN867" s="109"/>
      <c r="AO867" s="109"/>
      <c r="AP867" s="109"/>
      <c r="AQ867" s="109"/>
      <c r="AR867" s="109"/>
      <c r="AS867" s="109"/>
      <c r="AT867" s="109"/>
      <c r="AU867" s="109"/>
      <c r="AV867" s="1"/>
      <c r="AW867" s="1"/>
      <c r="AX867" s="1"/>
      <c r="AY867" s="1"/>
      <c r="AZ867" s="1"/>
    </row>
    <row r="868" spans="1:52" ht="13.5" customHeight="1" x14ac:dyDescent="0.2">
      <c r="A868" s="4"/>
      <c r="B868" s="112"/>
      <c r="C868" s="113"/>
      <c r="D868" s="5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09"/>
      <c r="AC868" s="109"/>
      <c r="AD868" s="109"/>
      <c r="AE868" s="109"/>
      <c r="AF868" s="109"/>
      <c r="AG868" s="109"/>
      <c r="AH868" s="109"/>
      <c r="AI868" s="109"/>
      <c r="AJ868" s="109"/>
      <c r="AK868" s="109"/>
      <c r="AL868" s="109"/>
      <c r="AM868" s="109"/>
      <c r="AN868" s="109"/>
      <c r="AO868" s="109"/>
      <c r="AP868" s="109"/>
      <c r="AQ868" s="109"/>
      <c r="AR868" s="109"/>
      <c r="AS868" s="109"/>
      <c r="AT868" s="109"/>
      <c r="AU868" s="109"/>
      <c r="AV868" s="1"/>
      <c r="AW868" s="1"/>
      <c r="AX868" s="1"/>
      <c r="AY868" s="1"/>
      <c r="AZ868" s="1"/>
    </row>
    <row r="869" spans="1:52" ht="13.5" customHeight="1" x14ac:dyDescent="0.2">
      <c r="A869" s="4"/>
      <c r="B869" s="112"/>
      <c r="C869" s="113"/>
      <c r="D869" s="5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09"/>
      <c r="AC869" s="109"/>
      <c r="AD869" s="109"/>
      <c r="AE869" s="109"/>
      <c r="AF869" s="109"/>
      <c r="AG869" s="109"/>
      <c r="AH869" s="109"/>
      <c r="AI869" s="109"/>
      <c r="AJ869" s="109"/>
      <c r="AK869" s="109"/>
      <c r="AL869" s="109"/>
      <c r="AM869" s="109"/>
      <c r="AN869" s="109"/>
      <c r="AO869" s="109"/>
      <c r="AP869" s="109"/>
      <c r="AQ869" s="109"/>
      <c r="AR869" s="109"/>
      <c r="AS869" s="109"/>
      <c r="AT869" s="109"/>
      <c r="AU869" s="109"/>
      <c r="AV869" s="1"/>
      <c r="AW869" s="1"/>
      <c r="AX869" s="1"/>
      <c r="AY869" s="1"/>
      <c r="AZ869" s="1"/>
    </row>
    <row r="870" spans="1:52" ht="13.5" customHeight="1" x14ac:dyDescent="0.2">
      <c r="A870" s="4"/>
      <c r="B870" s="112"/>
      <c r="C870" s="113"/>
      <c r="D870" s="5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09"/>
      <c r="AC870" s="109"/>
      <c r="AD870" s="109"/>
      <c r="AE870" s="109"/>
      <c r="AF870" s="109"/>
      <c r="AG870" s="109"/>
      <c r="AH870" s="109"/>
      <c r="AI870" s="109"/>
      <c r="AJ870" s="109"/>
      <c r="AK870" s="109"/>
      <c r="AL870" s="109"/>
      <c r="AM870" s="109"/>
      <c r="AN870" s="109"/>
      <c r="AO870" s="109"/>
      <c r="AP870" s="109"/>
      <c r="AQ870" s="109"/>
      <c r="AR870" s="109"/>
      <c r="AS870" s="109"/>
      <c r="AT870" s="109"/>
      <c r="AU870" s="109"/>
      <c r="AV870" s="1"/>
      <c r="AW870" s="1"/>
      <c r="AX870" s="1"/>
      <c r="AY870" s="1"/>
      <c r="AZ870" s="1"/>
    </row>
    <row r="871" spans="1:52" ht="13.5" customHeight="1" x14ac:dyDescent="0.2">
      <c r="A871" s="4"/>
      <c r="B871" s="112"/>
      <c r="C871" s="113"/>
      <c r="D871" s="5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09"/>
      <c r="AC871" s="109"/>
      <c r="AD871" s="109"/>
      <c r="AE871" s="109"/>
      <c r="AF871" s="109"/>
      <c r="AG871" s="109"/>
      <c r="AH871" s="109"/>
      <c r="AI871" s="109"/>
      <c r="AJ871" s="109"/>
      <c r="AK871" s="109"/>
      <c r="AL871" s="109"/>
      <c r="AM871" s="109"/>
      <c r="AN871" s="109"/>
      <c r="AO871" s="109"/>
      <c r="AP871" s="109"/>
      <c r="AQ871" s="109"/>
      <c r="AR871" s="109"/>
      <c r="AS871" s="109"/>
      <c r="AT871" s="109"/>
      <c r="AU871" s="109"/>
      <c r="AV871" s="1"/>
      <c r="AW871" s="1"/>
      <c r="AX871" s="1"/>
      <c r="AY871" s="1"/>
      <c r="AZ871" s="1"/>
    </row>
    <row r="872" spans="1:52" ht="13.5" customHeight="1" x14ac:dyDescent="0.2">
      <c r="A872" s="4"/>
      <c r="B872" s="112"/>
      <c r="C872" s="113"/>
      <c r="D872" s="5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09"/>
      <c r="AC872" s="109"/>
      <c r="AD872" s="109"/>
      <c r="AE872" s="109"/>
      <c r="AF872" s="109"/>
      <c r="AG872" s="109"/>
      <c r="AH872" s="109"/>
      <c r="AI872" s="109"/>
      <c r="AJ872" s="109"/>
      <c r="AK872" s="109"/>
      <c r="AL872" s="109"/>
      <c r="AM872" s="109"/>
      <c r="AN872" s="109"/>
      <c r="AO872" s="109"/>
      <c r="AP872" s="109"/>
      <c r="AQ872" s="109"/>
      <c r="AR872" s="109"/>
      <c r="AS872" s="109"/>
      <c r="AT872" s="109"/>
      <c r="AU872" s="109"/>
      <c r="AV872" s="1"/>
      <c r="AW872" s="1"/>
      <c r="AX872" s="1"/>
      <c r="AY872" s="1"/>
      <c r="AZ872" s="1"/>
    </row>
    <row r="873" spans="1:52" ht="13.5" customHeight="1" x14ac:dyDescent="0.2">
      <c r="A873" s="4"/>
      <c r="B873" s="112"/>
      <c r="C873" s="113"/>
      <c r="D873" s="5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09"/>
      <c r="AC873" s="109"/>
      <c r="AD873" s="109"/>
      <c r="AE873" s="109"/>
      <c r="AF873" s="109"/>
      <c r="AG873" s="109"/>
      <c r="AH873" s="109"/>
      <c r="AI873" s="109"/>
      <c r="AJ873" s="109"/>
      <c r="AK873" s="109"/>
      <c r="AL873" s="109"/>
      <c r="AM873" s="109"/>
      <c r="AN873" s="109"/>
      <c r="AO873" s="109"/>
      <c r="AP873" s="109"/>
      <c r="AQ873" s="109"/>
      <c r="AR873" s="109"/>
      <c r="AS873" s="109"/>
      <c r="AT873" s="109"/>
      <c r="AU873" s="109"/>
      <c r="AV873" s="1"/>
      <c r="AW873" s="1"/>
      <c r="AX873" s="1"/>
      <c r="AY873" s="1"/>
      <c r="AZ873" s="1"/>
    </row>
    <row r="874" spans="1:52" ht="13.5" customHeight="1" x14ac:dyDescent="0.2">
      <c r="A874" s="4"/>
      <c r="B874" s="112"/>
      <c r="C874" s="113"/>
      <c r="D874" s="5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09"/>
      <c r="AC874" s="109"/>
      <c r="AD874" s="109"/>
      <c r="AE874" s="109"/>
      <c r="AF874" s="109"/>
      <c r="AG874" s="109"/>
      <c r="AH874" s="109"/>
      <c r="AI874" s="109"/>
      <c r="AJ874" s="109"/>
      <c r="AK874" s="109"/>
      <c r="AL874" s="109"/>
      <c r="AM874" s="109"/>
      <c r="AN874" s="109"/>
      <c r="AO874" s="109"/>
      <c r="AP874" s="109"/>
      <c r="AQ874" s="109"/>
      <c r="AR874" s="109"/>
      <c r="AS874" s="109"/>
      <c r="AT874" s="109"/>
      <c r="AU874" s="109"/>
      <c r="AV874" s="1"/>
      <c r="AW874" s="1"/>
      <c r="AX874" s="1"/>
      <c r="AY874" s="1"/>
      <c r="AZ874" s="1"/>
    </row>
    <row r="875" spans="1:52" ht="13.5" customHeight="1" x14ac:dyDescent="0.2">
      <c r="A875" s="4"/>
      <c r="B875" s="112"/>
      <c r="C875" s="113"/>
      <c r="D875" s="5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09"/>
      <c r="AC875" s="109"/>
      <c r="AD875" s="109"/>
      <c r="AE875" s="109"/>
      <c r="AF875" s="109"/>
      <c r="AG875" s="109"/>
      <c r="AH875" s="109"/>
      <c r="AI875" s="109"/>
      <c r="AJ875" s="109"/>
      <c r="AK875" s="109"/>
      <c r="AL875" s="109"/>
      <c r="AM875" s="109"/>
      <c r="AN875" s="109"/>
      <c r="AO875" s="109"/>
      <c r="AP875" s="109"/>
      <c r="AQ875" s="109"/>
      <c r="AR875" s="109"/>
      <c r="AS875" s="109"/>
      <c r="AT875" s="109"/>
      <c r="AU875" s="109"/>
      <c r="AV875" s="1"/>
      <c r="AW875" s="1"/>
      <c r="AX875" s="1"/>
      <c r="AY875" s="1"/>
      <c r="AZ875" s="1"/>
    </row>
    <row r="876" spans="1:52" ht="13.5" customHeight="1" x14ac:dyDescent="0.2">
      <c r="A876" s="4"/>
      <c r="B876" s="112"/>
      <c r="C876" s="113"/>
      <c r="D876" s="5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09"/>
      <c r="AC876" s="109"/>
      <c r="AD876" s="109"/>
      <c r="AE876" s="109"/>
      <c r="AF876" s="109"/>
      <c r="AG876" s="109"/>
      <c r="AH876" s="109"/>
      <c r="AI876" s="109"/>
      <c r="AJ876" s="109"/>
      <c r="AK876" s="109"/>
      <c r="AL876" s="109"/>
      <c r="AM876" s="109"/>
      <c r="AN876" s="109"/>
      <c r="AO876" s="109"/>
      <c r="AP876" s="109"/>
      <c r="AQ876" s="109"/>
      <c r="AR876" s="109"/>
      <c r="AS876" s="109"/>
      <c r="AT876" s="109"/>
      <c r="AU876" s="109"/>
      <c r="AV876" s="1"/>
      <c r="AW876" s="1"/>
      <c r="AX876" s="1"/>
      <c r="AY876" s="1"/>
      <c r="AZ876" s="1"/>
    </row>
    <row r="877" spans="1:52" ht="13.5" customHeight="1" x14ac:dyDescent="0.2">
      <c r="A877" s="4"/>
      <c r="B877" s="112"/>
      <c r="C877" s="113"/>
      <c r="D877" s="5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09"/>
      <c r="AC877" s="109"/>
      <c r="AD877" s="109"/>
      <c r="AE877" s="109"/>
      <c r="AF877" s="109"/>
      <c r="AG877" s="109"/>
      <c r="AH877" s="109"/>
      <c r="AI877" s="109"/>
      <c r="AJ877" s="109"/>
      <c r="AK877" s="109"/>
      <c r="AL877" s="109"/>
      <c r="AM877" s="109"/>
      <c r="AN877" s="109"/>
      <c r="AO877" s="109"/>
      <c r="AP877" s="109"/>
      <c r="AQ877" s="109"/>
      <c r="AR877" s="109"/>
      <c r="AS877" s="109"/>
      <c r="AT877" s="109"/>
      <c r="AU877" s="109"/>
      <c r="AV877" s="1"/>
      <c r="AW877" s="1"/>
      <c r="AX877" s="1"/>
      <c r="AY877" s="1"/>
      <c r="AZ877" s="1"/>
    </row>
    <row r="878" spans="1:52" ht="13.5" customHeight="1" x14ac:dyDescent="0.2">
      <c r="A878" s="4"/>
      <c r="B878" s="112"/>
      <c r="C878" s="113"/>
      <c r="D878" s="5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09"/>
      <c r="AC878" s="109"/>
      <c r="AD878" s="109"/>
      <c r="AE878" s="109"/>
      <c r="AF878" s="109"/>
      <c r="AG878" s="109"/>
      <c r="AH878" s="109"/>
      <c r="AI878" s="109"/>
      <c r="AJ878" s="109"/>
      <c r="AK878" s="109"/>
      <c r="AL878" s="109"/>
      <c r="AM878" s="109"/>
      <c r="AN878" s="109"/>
      <c r="AO878" s="109"/>
      <c r="AP878" s="109"/>
      <c r="AQ878" s="109"/>
      <c r="AR878" s="109"/>
      <c r="AS878" s="109"/>
      <c r="AT878" s="109"/>
      <c r="AU878" s="109"/>
      <c r="AV878" s="1"/>
      <c r="AW878" s="1"/>
      <c r="AX878" s="1"/>
      <c r="AY878" s="1"/>
      <c r="AZ878" s="1"/>
    </row>
    <row r="879" spans="1:52" ht="13.5" customHeight="1" x14ac:dyDescent="0.2">
      <c r="A879" s="4"/>
      <c r="B879" s="112"/>
      <c r="C879" s="113"/>
      <c r="D879" s="5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09"/>
      <c r="AC879" s="109"/>
      <c r="AD879" s="109"/>
      <c r="AE879" s="109"/>
      <c r="AF879" s="109"/>
      <c r="AG879" s="109"/>
      <c r="AH879" s="109"/>
      <c r="AI879" s="109"/>
      <c r="AJ879" s="109"/>
      <c r="AK879" s="109"/>
      <c r="AL879" s="109"/>
      <c r="AM879" s="109"/>
      <c r="AN879" s="109"/>
      <c r="AO879" s="109"/>
      <c r="AP879" s="109"/>
      <c r="AQ879" s="109"/>
      <c r="AR879" s="109"/>
      <c r="AS879" s="109"/>
      <c r="AT879" s="109"/>
      <c r="AU879" s="109"/>
      <c r="AV879" s="1"/>
      <c r="AW879" s="1"/>
      <c r="AX879" s="1"/>
      <c r="AY879" s="1"/>
      <c r="AZ879" s="1"/>
    </row>
    <row r="880" spans="1:52" ht="13.5" customHeight="1" x14ac:dyDescent="0.2">
      <c r="A880" s="4"/>
      <c r="B880" s="112"/>
      <c r="C880" s="113"/>
      <c r="D880" s="5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09"/>
      <c r="AC880" s="109"/>
      <c r="AD880" s="109"/>
      <c r="AE880" s="109"/>
      <c r="AF880" s="109"/>
      <c r="AG880" s="109"/>
      <c r="AH880" s="109"/>
      <c r="AI880" s="109"/>
      <c r="AJ880" s="109"/>
      <c r="AK880" s="109"/>
      <c r="AL880" s="109"/>
      <c r="AM880" s="109"/>
      <c r="AN880" s="109"/>
      <c r="AO880" s="109"/>
      <c r="AP880" s="109"/>
      <c r="AQ880" s="109"/>
      <c r="AR880" s="109"/>
      <c r="AS880" s="109"/>
      <c r="AT880" s="109"/>
      <c r="AU880" s="109"/>
      <c r="AV880" s="1"/>
      <c r="AW880" s="1"/>
      <c r="AX880" s="1"/>
      <c r="AY880" s="1"/>
      <c r="AZ880" s="1"/>
    </row>
    <row r="881" spans="1:52" ht="13.5" customHeight="1" x14ac:dyDescent="0.2">
      <c r="A881" s="4"/>
      <c r="B881" s="112"/>
      <c r="C881" s="113"/>
      <c r="D881" s="5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09"/>
      <c r="AC881" s="109"/>
      <c r="AD881" s="109"/>
      <c r="AE881" s="109"/>
      <c r="AF881" s="109"/>
      <c r="AG881" s="109"/>
      <c r="AH881" s="109"/>
      <c r="AI881" s="109"/>
      <c r="AJ881" s="109"/>
      <c r="AK881" s="109"/>
      <c r="AL881" s="109"/>
      <c r="AM881" s="109"/>
      <c r="AN881" s="109"/>
      <c r="AO881" s="109"/>
      <c r="AP881" s="109"/>
      <c r="AQ881" s="109"/>
      <c r="AR881" s="109"/>
      <c r="AS881" s="109"/>
      <c r="AT881" s="109"/>
      <c r="AU881" s="109"/>
      <c r="AV881" s="1"/>
      <c r="AW881" s="1"/>
      <c r="AX881" s="1"/>
      <c r="AY881" s="1"/>
      <c r="AZ881" s="1"/>
    </row>
    <row r="882" spans="1:52" ht="13.5" customHeight="1" x14ac:dyDescent="0.2">
      <c r="A882" s="4"/>
      <c r="B882" s="112"/>
      <c r="C882" s="113"/>
      <c r="D882" s="5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09"/>
      <c r="AC882" s="109"/>
      <c r="AD882" s="109"/>
      <c r="AE882" s="109"/>
      <c r="AF882" s="109"/>
      <c r="AG882" s="109"/>
      <c r="AH882" s="109"/>
      <c r="AI882" s="109"/>
      <c r="AJ882" s="109"/>
      <c r="AK882" s="109"/>
      <c r="AL882" s="109"/>
      <c r="AM882" s="109"/>
      <c r="AN882" s="109"/>
      <c r="AO882" s="109"/>
      <c r="AP882" s="109"/>
      <c r="AQ882" s="109"/>
      <c r="AR882" s="109"/>
      <c r="AS882" s="109"/>
      <c r="AT882" s="109"/>
      <c r="AU882" s="109"/>
      <c r="AV882" s="1"/>
      <c r="AW882" s="1"/>
      <c r="AX882" s="1"/>
      <c r="AY882" s="1"/>
      <c r="AZ882" s="1"/>
    </row>
    <row r="883" spans="1:52" ht="13.5" customHeight="1" x14ac:dyDescent="0.2">
      <c r="A883" s="4"/>
      <c r="B883" s="112"/>
      <c r="C883" s="113"/>
      <c r="D883" s="5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09"/>
      <c r="AC883" s="109"/>
      <c r="AD883" s="109"/>
      <c r="AE883" s="109"/>
      <c r="AF883" s="109"/>
      <c r="AG883" s="109"/>
      <c r="AH883" s="109"/>
      <c r="AI883" s="109"/>
      <c r="AJ883" s="109"/>
      <c r="AK883" s="109"/>
      <c r="AL883" s="109"/>
      <c r="AM883" s="109"/>
      <c r="AN883" s="109"/>
      <c r="AO883" s="109"/>
      <c r="AP883" s="109"/>
      <c r="AQ883" s="109"/>
      <c r="AR883" s="109"/>
      <c r="AS883" s="109"/>
      <c r="AT883" s="109"/>
      <c r="AU883" s="109"/>
      <c r="AV883" s="1"/>
      <c r="AW883" s="1"/>
      <c r="AX883" s="1"/>
      <c r="AY883" s="1"/>
      <c r="AZ883" s="1"/>
    </row>
    <row r="884" spans="1:52" ht="13.5" customHeight="1" x14ac:dyDescent="0.2">
      <c r="A884" s="4"/>
      <c r="B884" s="112"/>
      <c r="C884" s="113"/>
      <c r="D884" s="5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09"/>
      <c r="AC884" s="109"/>
      <c r="AD884" s="109"/>
      <c r="AE884" s="109"/>
      <c r="AF884" s="109"/>
      <c r="AG884" s="109"/>
      <c r="AH884" s="109"/>
      <c r="AI884" s="109"/>
      <c r="AJ884" s="109"/>
      <c r="AK884" s="109"/>
      <c r="AL884" s="109"/>
      <c r="AM884" s="109"/>
      <c r="AN884" s="109"/>
      <c r="AO884" s="109"/>
      <c r="AP884" s="109"/>
      <c r="AQ884" s="109"/>
      <c r="AR884" s="109"/>
      <c r="AS884" s="109"/>
      <c r="AT884" s="109"/>
      <c r="AU884" s="109"/>
      <c r="AV884" s="1"/>
      <c r="AW884" s="1"/>
      <c r="AX884" s="1"/>
      <c r="AY884" s="1"/>
      <c r="AZ884" s="1"/>
    </row>
    <row r="885" spans="1:52" ht="13.5" customHeight="1" x14ac:dyDescent="0.2">
      <c r="A885" s="4"/>
      <c r="B885" s="112"/>
      <c r="C885" s="113"/>
      <c r="D885" s="5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09"/>
      <c r="AC885" s="109"/>
      <c r="AD885" s="109"/>
      <c r="AE885" s="109"/>
      <c r="AF885" s="109"/>
      <c r="AG885" s="109"/>
      <c r="AH885" s="109"/>
      <c r="AI885" s="109"/>
      <c r="AJ885" s="109"/>
      <c r="AK885" s="109"/>
      <c r="AL885" s="109"/>
      <c r="AM885" s="109"/>
      <c r="AN885" s="109"/>
      <c r="AO885" s="109"/>
      <c r="AP885" s="109"/>
      <c r="AQ885" s="109"/>
      <c r="AR885" s="109"/>
      <c r="AS885" s="109"/>
      <c r="AT885" s="109"/>
      <c r="AU885" s="109"/>
      <c r="AV885" s="1"/>
      <c r="AW885" s="1"/>
      <c r="AX885" s="1"/>
      <c r="AY885" s="1"/>
      <c r="AZ885" s="1"/>
    </row>
    <row r="886" spans="1:52" ht="13.5" customHeight="1" x14ac:dyDescent="0.2">
      <c r="A886" s="4"/>
      <c r="B886" s="112"/>
      <c r="C886" s="113"/>
      <c r="D886" s="5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09"/>
      <c r="AC886" s="109"/>
      <c r="AD886" s="109"/>
      <c r="AE886" s="109"/>
      <c r="AF886" s="109"/>
      <c r="AG886" s="109"/>
      <c r="AH886" s="109"/>
      <c r="AI886" s="109"/>
      <c r="AJ886" s="109"/>
      <c r="AK886" s="109"/>
      <c r="AL886" s="109"/>
      <c r="AM886" s="109"/>
      <c r="AN886" s="109"/>
      <c r="AO886" s="109"/>
      <c r="AP886" s="109"/>
      <c r="AQ886" s="109"/>
      <c r="AR886" s="109"/>
      <c r="AS886" s="109"/>
      <c r="AT886" s="109"/>
      <c r="AU886" s="109"/>
      <c r="AV886" s="1"/>
      <c r="AW886" s="1"/>
      <c r="AX886" s="1"/>
      <c r="AY886" s="1"/>
      <c r="AZ886" s="1"/>
    </row>
    <row r="887" spans="1:52" ht="13.5" customHeight="1" x14ac:dyDescent="0.2">
      <c r="A887" s="4"/>
      <c r="B887" s="112"/>
      <c r="C887" s="113"/>
      <c r="D887" s="5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09"/>
      <c r="AC887" s="109"/>
      <c r="AD887" s="109"/>
      <c r="AE887" s="109"/>
      <c r="AF887" s="109"/>
      <c r="AG887" s="109"/>
      <c r="AH887" s="109"/>
      <c r="AI887" s="109"/>
      <c r="AJ887" s="109"/>
      <c r="AK887" s="109"/>
      <c r="AL887" s="109"/>
      <c r="AM887" s="109"/>
      <c r="AN887" s="109"/>
      <c r="AO887" s="109"/>
      <c r="AP887" s="109"/>
      <c r="AQ887" s="109"/>
      <c r="AR887" s="109"/>
      <c r="AS887" s="109"/>
      <c r="AT887" s="109"/>
      <c r="AU887" s="109"/>
      <c r="AV887" s="1"/>
      <c r="AW887" s="1"/>
      <c r="AX887" s="1"/>
      <c r="AY887" s="1"/>
      <c r="AZ887" s="1"/>
    </row>
    <row r="888" spans="1:52" ht="13.5" customHeight="1" x14ac:dyDescent="0.2">
      <c r="A888" s="4"/>
      <c r="B888" s="112"/>
      <c r="C888" s="113"/>
      <c r="D888" s="5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09"/>
      <c r="AC888" s="109"/>
      <c r="AD888" s="109"/>
      <c r="AE888" s="109"/>
      <c r="AF888" s="109"/>
      <c r="AG888" s="109"/>
      <c r="AH888" s="109"/>
      <c r="AI888" s="109"/>
      <c r="AJ888" s="109"/>
      <c r="AK888" s="109"/>
      <c r="AL888" s="109"/>
      <c r="AM888" s="109"/>
      <c r="AN888" s="109"/>
      <c r="AO888" s="109"/>
      <c r="AP888" s="109"/>
      <c r="AQ888" s="109"/>
      <c r="AR888" s="109"/>
      <c r="AS888" s="109"/>
      <c r="AT888" s="109"/>
      <c r="AU888" s="109"/>
      <c r="AV888" s="1"/>
      <c r="AW888" s="1"/>
      <c r="AX888" s="1"/>
      <c r="AY888" s="1"/>
      <c r="AZ888" s="1"/>
    </row>
    <row r="889" spans="1:52" ht="13.5" customHeight="1" x14ac:dyDescent="0.2">
      <c r="A889" s="4"/>
      <c r="B889" s="112"/>
      <c r="C889" s="113"/>
      <c r="D889" s="5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09"/>
      <c r="AC889" s="109"/>
      <c r="AD889" s="109"/>
      <c r="AE889" s="109"/>
      <c r="AF889" s="109"/>
      <c r="AG889" s="109"/>
      <c r="AH889" s="109"/>
      <c r="AI889" s="109"/>
      <c r="AJ889" s="109"/>
      <c r="AK889" s="109"/>
      <c r="AL889" s="109"/>
      <c r="AM889" s="109"/>
      <c r="AN889" s="109"/>
      <c r="AO889" s="109"/>
      <c r="AP889" s="109"/>
      <c r="AQ889" s="109"/>
      <c r="AR889" s="109"/>
      <c r="AS889" s="109"/>
      <c r="AT889" s="109"/>
      <c r="AU889" s="109"/>
      <c r="AV889" s="1"/>
      <c r="AW889" s="1"/>
      <c r="AX889" s="1"/>
      <c r="AY889" s="1"/>
      <c r="AZ889" s="1"/>
    </row>
    <row r="890" spans="1:52" ht="13.5" customHeight="1" x14ac:dyDescent="0.2">
      <c r="A890" s="4"/>
      <c r="B890" s="112"/>
      <c r="C890" s="113"/>
      <c r="D890" s="5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09"/>
      <c r="AC890" s="109"/>
      <c r="AD890" s="109"/>
      <c r="AE890" s="109"/>
      <c r="AF890" s="109"/>
      <c r="AG890" s="109"/>
      <c r="AH890" s="109"/>
      <c r="AI890" s="109"/>
      <c r="AJ890" s="109"/>
      <c r="AK890" s="109"/>
      <c r="AL890" s="109"/>
      <c r="AM890" s="109"/>
      <c r="AN890" s="109"/>
      <c r="AO890" s="109"/>
      <c r="AP890" s="109"/>
      <c r="AQ890" s="109"/>
      <c r="AR890" s="109"/>
      <c r="AS890" s="109"/>
      <c r="AT890" s="109"/>
      <c r="AU890" s="109"/>
      <c r="AV890" s="1"/>
      <c r="AW890" s="1"/>
      <c r="AX890" s="1"/>
      <c r="AY890" s="1"/>
      <c r="AZ890" s="1"/>
    </row>
    <row r="891" spans="1:52" ht="13.5" customHeight="1" x14ac:dyDescent="0.2">
      <c r="A891" s="4"/>
      <c r="B891" s="112"/>
      <c r="C891" s="113"/>
      <c r="D891" s="5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09"/>
      <c r="AC891" s="109"/>
      <c r="AD891" s="109"/>
      <c r="AE891" s="109"/>
      <c r="AF891" s="109"/>
      <c r="AG891" s="109"/>
      <c r="AH891" s="109"/>
      <c r="AI891" s="109"/>
      <c r="AJ891" s="109"/>
      <c r="AK891" s="109"/>
      <c r="AL891" s="109"/>
      <c r="AM891" s="109"/>
      <c r="AN891" s="109"/>
      <c r="AO891" s="109"/>
      <c r="AP891" s="109"/>
      <c r="AQ891" s="109"/>
      <c r="AR891" s="109"/>
      <c r="AS891" s="109"/>
      <c r="AT891" s="109"/>
      <c r="AU891" s="109"/>
      <c r="AV891" s="1"/>
      <c r="AW891" s="1"/>
      <c r="AX891" s="1"/>
      <c r="AY891" s="1"/>
      <c r="AZ891" s="1"/>
    </row>
    <row r="892" spans="1:52" ht="13.5" customHeight="1" x14ac:dyDescent="0.2">
      <c r="A892" s="4"/>
      <c r="B892" s="112"/>
      <c r="C892" s="113"/>
      <c r="D892" s="5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09"/>
      <c r="AC892" s="109"/>
      <c r="AD892" s="109"/>
      <c r="AE892" s="109"/>
      <c r="AF892" s="109"/>
      <c r="AG892" s="109"/>
      <c r="AH892" s="109"/>
      <c r="AI892" s="109"/>
      <c r="AJ892" s="109"/>
      <c r="AK892" s="109"/>
      <c r="AL892" s="109"/>
      <c r="AM892" s="109"/>
      <c r="AN892" s="109"/>
      <c r="AO892" s="109"/>
      <c r="AP892" s="109"/>
      <c r="AQ892" s="109"/>
      <c r="AR892" s="109"/>
      <c r="AS892" s="109"/>
      <c r="AT892" s="109"/>
      <c r="AU892" s="109"/>
      <c r="AV892" s="1"/>
      <c r="AW892" s="1"/>
      <c r="AX892" s="1"/>
      <c r="AY892" s="1"/>
      <c r="AZ892" s="1"/>
    </row>
    <row r="893" spans="1:52" ht="13.5" customHeight="1" x14ac:dyDescent="0.2">
      <c r="A893" s="4"/>
      <c r="B893" s="112"/>
      <c r="C893" s="113"/>
      <c r="D893" s="5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09"/>
      <c r="AC893" s="109"/>
      <c r="AD893" s="109"/>
      <c r="AE893" s="109"/>
      <c r="AF893" s="109"/>
      <c r="AG893" s="109"/>
      <c r="AH893" s="109"/>
      <c r="AI893" s="109"/>
      <c r="AJ893" s="109"/>
      <c r="AK893" s="109"/>
      <c r="AL893" s="109"/>
      <c r="AM893" s="109"/>
      <c r="AN893" s="109"/>
      <c r="AO893" s="109"/>
      <c r="AP893" s="109"/>
      <c r="AQ893" s="109"/>
      <c r="AR893" s="109"/>
      <c r="AS893" s="109"/>
      <c r="AT893" s="109"/>
      <c r="AU893" s="109"/>
      <c r="AV893" s="1"/>
      <c r="AW893" s="1"/>
      <c r="AX893" s="1"/>
      <c r="AY893" s="1"/>
      <c r="AZ893" s="1"/>
    </row>
    <row r="894" spans="1:52" ht="13.5" customHeight="1" x14ac:dyDescent="0.2">
      <c r="A894" s="4"/>
      <c r="B894" s="112"/>
      <c r="C894" s="113"/>
      <c r="D894" s="5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09"/>
      <c r="AC894" s="109"/>
      <c r="AD894" s="109"/>
      <c r="AE894" s="109"/>
      <c r="AF894" s="109"/>
      <c r="AG894" s="109"/>
      <c r="AH894" s="109"/>
      <c r="AI894" s="109"/>
      <c r="AJ894" s="109"/>
      <c r="AK894" s="109"/>
      <c r="AL894" s="109"/>
      <c r="AM894" s="109"/>
      <c r="AN894" s="109"/>
      <c r="AO894" s="109"/>
      <c r="AP894" s="109"/>
      <c r="AQ894" s="109"/>
      <c r="AR894" s="109"/>
      <c r="AS894" s="109"/>
      <c r="AT894" s="109"/>
      <c r="AU894" s="109"/>
      <c r="AV894" s="1"/>
      <c r="AW894" s="1"/>
      <c r="AX894" s="1"/>
      <c r="AY894" s="1"/>
      <c r="AZ894" s="1"/>
    </row>
    <row r="895" spans="1:52" ht="13.5" customHeight="1" x14ac:dyDescent="0.2">
      <c r="A895" s="4"/>
      <c r="B895" s="112"/>
      <c r="C895" s="113"/>
      <c r="D895" s="5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09"/>
      <c r="AC895" s="109"/>
      <c r="AD895" s="109"/>
      <c r="AE895" s="109"/>
      <c r="AF895" s="109"/>
      <c r="AG895" s="109"/>
      <c r="AH895" s="109"/>
      <c r="AI895" s="109"/>
      <c r="AJ895" s="109"/>
      <c r="AK895" s="109"/>
      <c r="AL895" s="109"/>
      <c r="AM895" s="109"/>
      <c r="AN895" s="109"/>
      <c r="AO895" s="109"/>
      <c r="AP895" s="109"/>
      <c r="AQ895" s="109"/>
      <c r="AR895" s="109"/>
      <c r="AS895" s="109"/>
      <c r="AT895" s="109"/>
      <c r="AU895" s="109"/>
      <c r="AV895" s="1"/>
      <c r="AW895" s="1"/>
      <c r="AX895" s="1"/>
      <c r="AY895" s="1"/>
      <c r="AZ895" s="1"/>
    </row>
    <row r="896" spans="1:52" ht="13.5" customHeight="1" x14ac:dyDescent="0.2">
      <c r="A896" s="4"/>
      <c r="B896" s="112"/>
      <c r="C896" s="113"/>
      <c r="D896" s="5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09"/>
      <c r="AC896" s="109"/>
      <c r="AD896" s="109"/>
      <c r="AE896" s="109"/>
      <c r="AF896" s="109"/>
      <c r="AG896" s="109"/>
      <c r="AH896" s="109"/>
      <c r="AI896" s="109"/>
      <c r="AJ896" s="109"/>
      <c r="AK896" s="109"/>
      <c r="AL896" s="109"/>
      <c r="AM896" s="109"/>
      <c r="AN896" s="109"/>
      <c r="AO896" s="109"/>
      <c r="AP896" s="109"/>
      <c r="AQ896" s="109"/>
      <c r="AR896" s="109"/>
      <c r="AS896" s="109"/>
      <c r="AT896" s="109"/>
      <c r="AU896" s="109"/>
      <c r="AV896" s="1"/>
      <c r="AW896" s="1"/>
      <c r="AX896" s="1"/>
      <c r="AY896" s="1"/>
      <c r="AZ896" s="1"/>
    </row>
    <row r="897" spans="1:52" ht="13.5" customHeight="1" x14ac:dyDescent="0.2">
      <c r="A897" s="4"/>
      <c r="B897" s="112"/>
      <c r="C897" s="113"/>
      <c r="D897" s="5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09"/>
      <c r="AC897" s="109"/>
      <c r="AD897" s="109"/>
      <c r="AE897" s="109"/>
      <c r="AF897" s="109"/>
      <c r="AG897" s="109"/>
      <c r="AH897" s="109"/>
      <c r="AI897" s="109"/>
      <c r="AJ897" s="109"/>
      <c r="AK897" s="109"/>
      <c r="AL897" s="109"/>
      <c r="AM897" s="109"/>
      <c r="AN897" s="109"/>
      <c r="AO897" s="109"/>
      <c r="AP897" s="109"/>
      <c r="AQ897" s="109"/>
      <c r="AR897" s="109"/>
      <c r="AS897" s="109"/>
      <c r="AT897" s="109"/>
      <c r="AU897" s="109"/>
      <c r="AV897" s="1"/>
      <c r="AW897" s="1"/>
      <c r="AX897" s="1"/>
      <c r="AY897" s="1"/>
      <c r="AZ897" s="1"/>
    </row>
    <row r="898" spans="1:52" ht="13.5" customHeight="1" x14ac:dyDescent="0.2">
      <c r="A898" s="4"/>
      <c r="B898" s="112"/>
      <c r="C898" s="113"/>
      <c r="D898" s="5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09"/>
      <c r="AC898" s="109"/>
      <c r="AD898" s="109"/>
      <c r="AE898" s="109"/>
      <c r="AF898" s="109"/>
      <c r="AG898" s="109"/>
      <c r="AH898" s="109"/>
      <c r="AI898" s="109"/>
      <c r="AJ898" s="109"/>
      <c r="AK898" s="109"/>
      <c r="AL898" s="109"/>
      <c r="AM898" s="109"/>
      <c r="AN898" s="109"/>
      <c r="AO898" s="109"/>
      <c r="AP898" s="109"/>
      <c r="AQ898" s="109"/>
      <c r="AR898" s="109"/>
      <c r="AS898" s="109"/>
      <c r="AT898" s="109"/>
      <c r="AU898" s="109"/>
      <c r="AV898" s="1"/>
      <c r="AW898" s="1"/>
      <c r="AX898" s="1"/>
      <c r="AY898" s="1"/>
      <c r="AZ898" s="1"/>
    </row>
    <row r="899" spans="1:52" ht="13.5" customHeight="1" x14ac:dyDescent="0.2">
      <c r="A899" s="4"/>
      <c r="B899" s="112"/>
      <c r="C899" s="113"/>
      <c r="D899" s="5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09"/>
      <c r="AC899" s="109"/>
      <c r="AD899" s="109"/>
      <c r="AE899" s="109"/>
      <c r="AF899" s="109"/>
      <c r="AG899" s="109"/>
      <c r="AH899" s="109"/>
      <c r="AI899" s="109"/>
      <c r="AJ899" s="109"/>
      <c r="AK899" s="109"/>
      <c r="AL899" s="109"/>
      <c r="AM899" s="109"/>
      <c r="AN899" s="109"/>
      <c r="AO899" s="109"/>
      <c r="AP899" s="109"/>
      <c r="AQ899" s="109"/>
      <c r="AR899" s="109"/>
      <c r="AS899" s="109"/>
      <c r="AT899" s="109"/>
      <c r="AU899" s="109"/>
      <c r="AV899" s="1"/>
      <c r="AW899" s="1"/>
      <c r="AX899" s="1"/>
      <c r="AY899" s="1"/>
      <c r="AZ899" s="1"/>
    </row>
    <row r="900" spans="1:52" ht="13.5" customHeight="1" x14ac:dyDescent="0.2">
      <c r="A900" s="4"/>
      <c r="B900" s="112"/>
      <c r="C900" s="113"/>
      <c r="D900" s="5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09"/>
      <c r="AC900" s="109"/>
      <c r="AD900" s="109"/>
      <c r="AE900" s="109"/>
      <c r="AF900" s="109"/>
      <c r="AG900" s="109"/>
      <c r="AH900" s="109"/>
      <c r="AI900" s="109"/>
      <c r="AJ900" s="109"/>
      <c r="AK900" s="109"/>
      <c r="AL900" s="109"/>
      <c r="AM900" s="109"/>
      <c r="AN900" s="109"/>
      <c r="AO900" s="109"/>
      <c r="AP900" s="109"/>
      <c r="AQ900" s="109"/>
      <c r="AR900" s="109"/>
      <c r="AS900" s="109"/>
      <c r="AT900" s="109"/>
      <c r="AU900" s="109"/>
      <c r="AV900" s="1"/>
      <c r="AW900" s="1"/>
      <c r="AX900" s="1"/>
      <c r="AY900" s="1"/>
      <c r="AZ900" s="1"/>
    </row>
    <row r="901" spans="1:52" ht="13.5" customHeight="1" x14ac:dyDescent="0.2">
      <c r="A901" s="4"/>
      <c r="B901" s="112"/>
      <c r="C901" s="113"/>
      <c r="D901" s="5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09"/>
      <c r="AC901" s="109"/>
      <c r="AD901" s="109"/>
      <c r="AE901" s="109"/>
      <c r="AF901" s="109"/>
      <c r="AG901" s="109"/>
      <c r="AH901" s="109"/>
      <c r="AI901" s="109"/>
      <c r="AJ901" s="109"/>
      <c r="AK901" s="109"/>
      <c r="AL901" s="109"/>
      <c r="AM901" s="109"/>
      <c r="AN901" s="109"/>
      <c r="AO901" s="109"/>
      <c r="AP901" s="109"/>
      <c r="AQ901" s="109"/>
      <c r="AR901" s="109"/>
      <c r="AS901" s="109"/>
      <c r="AT901" s="109"/>
      <c r="AU901" s="109"/>
      <c r="AV901" s="1"/>
      <c r="AW901" s="1"/>
      <c r="AX901" s="1"/>
      <c r="AY901" s="1"/>
      <c r="AZ901" s="1"/>
    </row>
    <row r="902" spans="1:52" ht="13.5" customHeight="1" x14ac:dyDescent="0.2">
      <c r="A902" s="4"/>
      <c r="B902" s="112"/>
      <c r="C902" s="113"/>
      <c r="D902" s="5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09"/>
      <c r="AC902" s="109"/>
      <c r="AD902" s="109"/>
      <c r="AE902" s="109"/>
      <c r="AF902" s="109"/>
      <c r="AG902" s="109"/>
      <c r="AH902" s="109"/>
      <c r="AI902" s="109"/>
      <c r="AJ902" s="109"/>
      <c r="AK902" s="109"/>
      <c r="AL902" s="109"/>
      <c r="AM902" s="109"/>
      <c r="AN902" s="109"/>
      <c r="AO902" s="109"/>
      <c r="AP902" s="109"/>
      <c r="AQ902" s="109"/>
      <c r="AR902" s="109"/>
      <c r="AS902" s="109"/>
      <c r="AT902" s="109"/>
      <c r="AU902" s="109"/>
      <c r="AV902" s="1"/>
      <c r="AW902" s="1"/>
      <c r="AX902" s="1"/>
      <c r="AY902" s="1"/>
      <c r="AZ902" s="1"/>
    </row>
    <row r="903" spans="1:52" ht="13.5" customHeight="1" x14ac:dyDescent="0.2">
      <c r="A903" s="4"/>
      <c r="B903" s="112"/>
      <c r="C903" s="113"/>
      <c r="D903" s="5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09"/>
      <c r="AC903" s="109"/>
      <c r="AD903" s="109"/>
      <c r="AE903" s="109"/>
      <c r="AF903" s="109"/>
      <c r="AG903" s="109"/>
      <c r="AH903" s="109"/>
      <c r="AI903" s="109"/>
      <c r="AJ903" s="109"/>
      <c r="AK903" s="109"/>
      <c r="AL903" s="109"/>
      <c r="AM903" s="109"/>
      <c r="AN903" s="109"/>
      <c r="AO903" s="109"/>
      <c r="AP903" s="109"/>
      <c r="AQ903" s="109"/>
      <c r="AR903" s="109"/>
      <c r="AS903" s="109"/>
      <c r="AT903" s="109"/>
      <c r="AU903" s="109"/>
      <c r="AV903" s="1"/>
      <c r="AW903" s="1"/>
      <c r="AX903" s="1"/>
      <c r="AY903" s="1"/>
      <c r="AZ903" s="1"/>
    </row>
    <row r="904" spans="1:52" ht="13.5" customHeight="1" x14ac:dyDescent="0.2">
      <c r="A904" s="4"/>
      <c r="B904" s="112"/>
      <c r="C904" s="113"/>
      <c r="D904" s="5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09"/>
      <c r="AC904" s="109"/>
      <c r="AD904" s="109"/>
      <c r="AE904" s="109"/>
      <c r="AF904" s="109"/>
      <c r="AG904" s="109"/>
      <c r="AH904" s="109"/>
      <c r="AI904" s="109"/>
      <c r="AJ904" s="109"/>
      <c r="AK904" s="109"/>
      <c r="AL904" s="109"/>
      <c r="AM904" s="109"/>
      <c r="AN904" s="109"/>
      <c r="AO904" s="109"/>
      <c r="AP904" s="109"/>
      <c r="AQ904" s="109"/>
      <c r="AR904" s="109"/>
      <c r="AS904" s="109"/>
      <c r="AT904" s="109"/>
      <c r="AU904" s="109"/>
      <c r="AV904" s="1"/>
      <c r="AW904" s="1"/>
      <c r="AX904" s="1"/>
      <c r="AY904" s="1"/>
      <c r="AZ904" s="1"/>
    </row>
    <row r="905" spans="1:52" ht="13.5" customHeight="1" x14ac:dyDescent="0.2">
      <c r="A905" s="4"/>
      <c r="B905" s="112"/>
      <c r="C905" s="113"/>
      <c r="D905" s="5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09"/>
      <c r="AC905" s="109"/>
      <c r="AD905" s="109"/>
      <c r="AE905" s="109"/>
      <c r="AF905" s="109"/>
      <c r="AG905" s="109"/>
      <c r="AH905" s="109"/>
      <c r="AI905" s="109"/>
      <c r="AJ905" s="109"/>
      <c r="AK905" s="109"/>
      <c r="AL905" s="109"/>
      <c r="AM905" s="109"/>
      <c r="AN905" s="109"/>
      <c r="AO905" s="109"/>
      <c r="AP905" s="109"/>
      <c r="AQ905" s="109"/>
      <c r="AR905" s="109"/>
      <c r="AS905" s="109"/>
      <c r="AT905" s="109"/>
      <c r="AU905" s="109"/>
      <c r="AV905" s="1"/>
      <c r="AW905" s="1"/>
      <c r="AX905" s="1"/>
      <c r="AY905" s="1"/>
      <c r="AZ905" s="1"/>
    </row>
    <row r="906" spans="1:52" ht="13.5" customHeight="1" x14ac:dyDescent="0.2">
      <c r="A906" s="4"/>
      <c r="B906" s="112"/>
      <c r="C906" s="113"/>
      <c r="D906" s="5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09"/>
      <c r="AC906" s="109"/>
      <c r="AD906" s="109"/>
      <c r="AE906" s="109"/>
      <c r="AF906" s="109"/>
      <c r="AG906" s="109"/>
      <c r="AH906" s="109"/>
      <c r="AI906" s="109"/>
      <c r="AJ906" s="109"/>
      <c r="AK906" s="109"/>
      <c r="AL906" s="109"/>
      <c r="AM906" s="109"/>
      <c r="AN906" s="109"/>
      <c r="AO906" s="109"/>
      <c r="AP906" s="109"/>
      <c r="AQ906" s="109"/>
      <c r="AR906" s="109"/>
      <c r="AS906" s="109"/>
      <c r="AT906" s="109"/>
      <c r="AU906" s="109"/>
      <c r="AV906" s="1"/>
      <c r="AW906" s="1"/>
      <c r="AX906" s="1"/>
      <c r="AY906" s="1"/>
      <c r="AZ906" s="1"/>
    </row>
    <row r="907" spans="1:52" ht="13.5" customHeight="1" x14ac:dyDescent="0.2">
      <c r="A907" s="4"/>
      <c r="B907" s="112"/>
      <c r="C907" s="113"/>
      <c r="D907" s="5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09"/>
      <c r="AC907" s="109"/>
      <c r="AD907" s="109"/>
      <c r="AE907" s="109"/>
      <c r="AF907" s="109"/>
      <c r="AG907" s="109"/>
      <c r="AH907" s="109"/>
      <c r="AI907" s="109"/>
      <c r="AJ907" s="109"/>
      <c r="AK907" s="109"/>
      <c r="AL907" s="109"/>
      <c r="AM907" s="109"/>
      <c r="AN907" s="109"/>
      <c r="AO907" s="109"/>
      <c r="AP907" s="109"/>
      <c r="AQ907" s="109"/>
      <c r="AR907" s="109"/>
      <c r="AS907" s="109"/>
      <c r="AT907" s="109"/>
      <c r="AU907" s="109"/>
      <c r="AV907" s="1"/>
      <c r="AW907" s="1"/>
      <c r="AX907" s="1"/>
      <c r="AY907" s="1"/>
      <c r="AZ907" s="1"/>
    </row>
    <row r="908" spans="1:52" ht="13.5" customHeight="1" x14ac:dyDescent="0.2">
      <c r="A908" s="4"/>
      <c r="B908" s="112"/>
      <c r="C908" s="113"/>
      <c r="D908" s="5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09"/>
      <c r="AC908" s="109"/>
      <c r="AD908" s="109"/>
      <c r="AE908" s="109"/>
      <c r="AF908" s="109"/>
      <c r="AG908" s="109"/>
      <c r="AH908" s="109"/>
      <c r="AI908" s="109"/>
      <c r="AJ908" s="109"/>
      <c r="AK908" s="109"/>
      <c r="AL908" s="109"/>
      <c r="AM908" s="109"/>
      <c r="AN908" s="109"/>
      <c r="AO908" s="109"/>
      <c r="AP908" s="109"/>
      <c r="AQ908" s="109"/>
      <c r="AR908" s="109"/>
      <c r="AS908" s="109"/>
      <c r="AT908" s="109"/>
      <c r="AU908" s="109"/>
      <c r="AV908" s="1"/>
      <c r="AW908" s="1"/>
      <c r="AX908" s="1"/>
      <c r="AY908" s="1"/>
      <c r="AZ908" s="1"/>
    </row>
    <row r="909" spans="1:52" ht="13.5" customHeight="1" x14ac:dyDescent="0.2">
      <c r="A909" s="4"/>
      <c r="B909" s="112"/>
      <c r="C909" s="113"/>
      <c r="D909" s="5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09"/>
      <c r="AC909" s="109"/>
      <c r="AD909" s="109"/>
      <c r="AE909" s="109"/>
      <c r="AF909" s="109"/>
      <c r="AG909" s="109"/>
      <c r="AH909" s="109"/>
      <c r="AI909" s="109"/>
      <c r="AJ909" s="109"/>
      <c r="AK909" s="109"/>
      <c r="AL909" s="109"/>
      <c r="AM909" s="109"/>
      <c r="AN909" s="109"/>
      <c r="AO909" s="109"/>
      <c r="AP909" s="109"/>
      <c r="AQ909" s="109"/>
      <c r="AR909" s="109"/>
      <c r="AS909" s="109"/>
      <c r="AT909" s="109"/>
      <c r="AU909" s="109"/>
      <c r="AV909" s="1"/>
      <c r="AW909" s="1"/>
      <c r="AX909" s="1"/>
      <c r="AY909" s="1"/>
      <c r="AZ909" s="1"/>
    </row>
    <row r="910" spans="1:52" ht="13.5" customHeight="1" x14ac:dyDescent="0.2">
      <c r="A910" s="4"/>
      <c r="B910" s="112"/>
      <c r="C910" s="113"/>
      <c r="D910" s="5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09"/>
      <c r="AC910" s="109"/>
      <c r="AD910" s="109"/>
      <c r="AE910" s="109"/>
      <c r="AF910" s="109"/>
      <c r="AG910" s="109"/>
      <c r="AH910" s="109"/>
      <c r="AI910" s="109"/>
      <c r="AJ910" s="109"/>
      <c r="AK910" s="109"/>
      <c r="AL910" s="109"/>
      <c r="AM910" s="109"/>
      <c r="AN910" s="109"/>
      <c r="AO910" s="109"/>
      <c r="AP910" s="109"/>
      <c r="AQ910" s="109"/>
      <c r="AR910" s="109"/>
      <c r="AS910" s="109"/>
      <c r="AT910" s="109"/>
      <c r="AU910" s="109"/>
      <c r="AV910" s="1"/>
      <c r="AW910" s="1"/>
      <c r="AX910" s="1"/>
      <c r="AY910" s="1"/>
      <c r="AZ910" s="1"/>
    </row>
    <row r="911" spans="1:52" ht="13.5" customHeight="1" x14ac:dyDescent="0.2">
      <c r="A911" s="4"/>
      <c r="B911" s="112"/>
      <c r="C911" s="113"/>
      <c r="D911" s="5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09"/>
      <c r="AC911" s="109"/>
      <c r="AD911" s="109"/>
      <c r="AE911" s="109"/>
      <c r="AF911" s="109"/>
      <c r="AG911" s="109"/>
      <c r="AH911" s="109"/>
      <c r="AI911" s="109"/>
      <c r="AJ911" s="109"/>
      <c r="AK911" s="109"/>
      <c r="AL911" s="109"/>
      <c r="AM911" s="109"/>
      <c r="AN911" s="109"/>
      <c r="AO911" s="109"/>
      <c r="AP911" s="109"/>
      <c r="AQ911" s="109"/>
      <c r="AR911" s="109"/>
      <c r="AS911" s="109"/>
      <c r="AT911" s="109"/>
      <c r="AU911" s="109"/>
      <c r="AV911" s="1"/>
      <c r="AW911" s="1"/>
      <c r="AX911" s="1"/>
      <c r="AY911" s="1"/>
      <c r="AZ911" s="1"/>
    </row>
    <row r="912" spans="1:52" ht="13.5" customHeight="1" x14ac:dyDescent="0.2">
      <c r="A912" s="4"/>
      <c r="B912" s="112"/>
      <c r="C912" s="113"/>
      <c r="D912" s="5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09"/>
      <c r="AC912" s="109"/>
      <c r="AD912" s="109"/>
      <c r="AE912" s="109"/>
      <c r="AF912" s="109"/>
      <c r="AG912" s="109"/>
      <c r="AH912" s="109"/>
      <c r="AI912" s="109"/>
      <c r="AJ912" s="109"/>
      <c r="AK912" s="109"/>
      <c r="AL912" s="109"/>
      <c r="AM912" s="109"/>
      <c r="AN912" s="109"/>
      <c r="AO912" s="109"/>
      <c r="AP912" s="109"/>
      <c r="AQ912" s="109"/>
      <c r="AR912" s="109"/>
      <c r="AS912" s="109"/>
      <c r="AT912" s="109"/>
      <c r="AU912" s="109"/>
      <c r="AV912" s="1"/>
      <c r="AW912" s="1"/>
      <c r="AX912" s="1"/>
      <c r="AY912" s="1"/>
      <c r="AZ912" s="1"/>
    </row>
    <row r="913" spans="1:52" ht="13.5" customHeight="1" x14ac:dyDescent="0.2">
      <c r="A913" s="4"/>
      <c r="B913" s="112"/>
      <c r="C913" s="113"/>
      <c r="D913" s="5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09"/>
      <c r="AC913" s="109"/>
      <c r="AD913" s="109"/>
      <c r="AE913" s="109"/>
      <c r="AF913" s="109"/>
      <c r="AG913" s="109"/>
      <c r="AH913" s="109"/>
      <c r="AI913" s="109"/>
      <c r="AJ913" s="109"/>
      <c r="AK913" s="109"/>
      <c r="AL913" s="109"/>
      <c r="AM913" s="109"/>
      <c r="AN913" s="109"/>
      <c r="AO913" s="109"/>
      <c r="AP913" s="109"/>
      <c r="AQ913" s="109"/>
      <c r="AR913" s="109"/>
      <c r="AS913" s="109"/>
      <c r="AT913" s="109"/>
      <c r="AU913" s="109"/>
      <c r="AV913" s="1"/>
      <c r="AW913" s="1"/>
      <c r="AX913" s="1"/>
      <c r="AY913" s="1"/>
      <c r="AZ913" s="1"/>
    </row>
    <row r="914" spans="1:52" ht="13.5" customHeight="1" x14ac:dyDescent="0.2">
      <c r="A914" s="4"/>
      <c r="B914" s="112"/>
      <c r="C914" s="113"/>
      <c r="D914" s="5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09"/>
      <c r="AC914" s="109"/>
      <c r="AD914" s="109"/>
      <c r="AE914" s="109"/>
      <c r="AF914" s="109"/>
      <c r="AG914" s="109"/>
      <c r="AH914" s="109"/>
      <c r="AI914" s="109"/>
      <c r="AJ914" s="109"/>
      <c r="AK914" s="109"/>
      <c r="AL914" s="109"/>
      <c r="AM914" s="109"/>
      <c r="AN914" s="109"/>
      <c r="AO914" s="109"/>
      <c r="AP914" s="109"/>
      <c r="AQ914" s="109"/>
      <c r="AR914" s="109"/>
      <c r="AS914" s="109"/>
      <c r="AT914" s="109"/>
      <c r="AU914" s="109"/>
      <c r="AV914" s="1"/>
      <c r="AW914" s="1"/>
      <c r="AX914" s="1"/>
      <c r="AY914" s="1"/>
      <c r="AZ914" s="1"/>
    </row>
    <row r="915" spans="1:52" ht="13.5" customHeight="1" x14ac:dyDescent="0.2">
      <c r="A915" s="4"/>
      <c r="B915" s="112"/>
      <c r="C915" s="113"/>
      <c r="D915" s="5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09"/>
      <c r="AC915" s="109"/>
      <c r="AD915" s="109"/>
      <c r="AE915" s="109"/>
      <c r="AF915" s="109"/>
      <c r="AG915" s="109"/>
      <c r="AH915" s="109"/>
      <c r="AI915" s="109"/>
      <c r="AJ915" s="109"/>
      <c r="AK915" s="109"/>
      <c r="AL915" s="109"/>
      <c r="AM915" s="109"/>
      <c r="AN915" s="109"/>
      <c r="AO915" s="109"/>
      <c r="AP915" s="109"/>
      <c r="AQ915" s="109"/>
      <c r="AR915" s="109"/>
      <c r="AS915" s="109"/>
      <c r="AT915" s="109"/>
      <c r="AU915" s="109"/>
      <c r="AV915" s="1"/>
      <c r="AW915" s="1"/>
      <c r="AX915" s="1"/>
      <c r="AY915" s="1"/>
      <c r="AZ915" s="1"/>
    </row>
    <row r="916" spans="1:52" ht="13.5" customHeight="1" x14ac:dyDescent="0.2">
      <c r="A916" s="4"/>
      <c r="B916" s="112"/>
      <c r="C916" s="113"/>
      <c r="D916" s="5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09"/>
      <c r="AC916" s="109"/>
      <c r="AD916" s="109"/>
      <c r="AE916" s="109"/>
      <c r="AF916" s="109"/>
      <c r="AG916" s="109"/>
      <c r="AH916" s="109"/>
      <c r="AI916" s="109"/>
      <c r="AJ916" s="109"/>
      <c r="AK916" s="109"/>
      <c r="AL916" s="109"/>
      <c r="AM916" s="109"/>
      <c r="AN916" s="109"/>
      <c r="AO916" s="109"/>
      <c r="AP916" s="109"/>
      <c r="AQ916" s="109"/>
      <c r="AR916" s="109"/>
      <c r="AS916" s="109"/>
      <c r="AT916" s="109"/>
      <c r="AU916" s="109"/>
      <c r="AV916" s="1"/>
      <c r="AW916" s="1"/>
      <c r="AX916" s="1"/>
      <c r="AY916" s="1"/>
      <c r="AZ916" s="1"/>
    </row>
    <row r="917" spans="1:52" ht="13.5" customHeight="1" x14ac:dyDescent="0.2">
      <c r="A917" s="4"/>
      <c r="B917" s="112"/>
      <c r="C917" s="113"/>
      <c r="D917" s="5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09"/>
      <c r="AC917" s="109"/>
      <c r="AD917" s="109"/>
      <c r="AE917" s="109"/>
      <c r="AF917" s="109"/>
      <c r="AG917" s="109"/>
      <c r="AH917" s="109"/>
      <c r="AI917" s="109"/>
      <c r="AJ917" s="109"/>
      <c r="AK917" s="109"/>
      <c r="AL917" s="109"/>
      <c r="AM917" s="109"/>
      <c r="AN917" s="109"/>
      <c r="AO917" s="109"/>
      <c r="AP917" s="109"/>
      <c r="AQ917" s="109"/>
      <c r="AR917" s="109"/>
      <c r="AS917" s="109"/>
      <c r="AT917" s="109"/>
      <c r="AU917" s="109"/>
      <c r="AV917" s="1"/>
      <c r="AW917" s="1"/>
      <c r="AX917" s="1"/>
      <c r="AY917" s="1"/>
      <c r="AZ917" s="1"/>
    </row>
    <row r="918" spans="1:52" ht="13.5" customHeight="1" x14ac:dyDescent="0.2">
      <c r="A918" s="4"/>
      <c r="B918" s="112"/>
      <c r="C918" s="113"/>
      <c r="D918" s="5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09"/>
      <c r="AC918" s="109"/>
      <c r="AD918" s="109"/>
      <c r="AE918" s="109"/>
      <c r="AF918" s="109"/>
      <c r="AG918" s="109"/>
      <c r="AH918" s="109"/>
      <c r="AI918" s="109"/>
      <c r="AJ918" s="109"/>
      <c r="AK918" s="109"/>
      <c r="AL918" s="109"/>
      <c r="AM918" s="109"/>
      <c r="AN918" s="109"/>
      <c r="AO918" s="109"/>
      <c r="AP918" s="109"/>
      <c r="AQ918" s="109"/>
      <c r="AR918" s="109"/>
      <c r="AS918" s="109"/>
      <c r="AT918" s="109"/>
      <c r="AU918" s="109"/>
      <c r="AV918" s="1"/>
      <c r="AW918" s="1"/>
      <c r="AX918" s="1"/>
      <c r="AY918" s="1"/>
      <c r="AZ918" s="1"/>
    </row>
    <row r="919" spans="1:52" ht="13.5" customHeight="1" x14ac:dyDescent="0.2">
      <c r="A919" s="4"/>
      <c r="B919" s="112"/>
      <c r="C919" s="113"/>
      <c r="D919" s="5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09"/>
      <c r="AC919" s="109"/>
      <c r="AD919" s="109"/>
      <c r="AE919" s="109"/>
      <c r="AF919" s="109"/>
      <c r="AG919" s="109"/>
      <c r="AH919" s="109"/>
      <c r="AI919" s="109"/>
      <c r="AJ919" s="109"/>
      <c r="AK919" s="109"/>
      <c r="AL919" s="109"/>
      <c r="AM919" s="109"/>
      <c r="AN919" s="109"/>
      <c r="AO919" s="109"/>
      <c r="AP919" s="109"/>
      <c r="AQ919" s="109"/>
      <c r="AR919" s="109"/>
      <c r="AS919" s="109"/>
      <c r="AT919" s="109"/>
      <c r="AU919" s="109"/>
      <c r="AV919" s="1"/>
      <c r="AW919" s="1"/>
      <c r="AX919" s="1"/>
      <c r="AY919" s="1"/>
      <c r="AZ919" s="1"/>
    </row>
    <row r="920" spans="1:52" ht="13.5" customHeight="1" x14ac:dyDescent="0.2">
      <c r="A920" s="4"/>
      <c r="B920" s="112"/>
      <c r="C920" s="113"/>
      <c r="D920" s="5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09"/>
      <c r="AC920" s="109"/>
      <c r="AD920" s="109"/>
      <c r="AE920" s="109"/>
      <c r="AF920" s="109"/>
      <c r="AG920" s="109"/>
      <c r="AH920" s="109"/>
      <c r="AI920" s="109"/>
      <c r="AJ920" s="109"/>
      <c r="AK920" s="109"/>
      <c r="AL920" s="109"/>
      <c r="AM920" s="109"/>
      <c r="AN920" s="109"/>
      <c r="AO920" s="109"/>
      <c r="AP920" s="109"/>
      <c r="AQ920" s="109"/>
      <c r="AR920" s="109"/>
      <c r="AS920" s="109"/>
      <c r="AT920" s="109"/>
      <c r="AU920" s="109"/>
      <c r="AV920" s="1"/>
      <c r="AW920" s="1"/>
      <c r="AX920" s="1"/>
      <c r="AY920" s="1"/>
      <c r="AZ920" s="1"/>
    </row>
    <row r="921" spans="1:52" ht="13.5" customHeight="1" x14ac:dyDescent="0.2">
      <c r="A921" s="4"/>
      <c r="B921" s="112"/>
      <c r="C921" s="113"/>
      <c r="D921" s="5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09"/>
      <c r="AC921" s="109"/>
      <c r="AD921" s="109"/>
      <c r="AE921" s="109"/>
      <c r="AF921" s="109"/>
      <c r="AG921" s="109"/>
      <c r="AH921" s="109"/>
      <c r="AI921" s="109"/>
      <c r="AJ921" s="109"/>
      <c r="AK921" s="109"/>
      <c r="AL921" s="109"/>
      <c r="AM921" s="109"/>
      <c r="AN921" s="109"/>
      <c r="AO921" s="109"/>
      <c r="AP921" s="109"/>
      <c r="AQ921" s="109"/>
      <c r="AR921" s="109"/>
      <c r="AS921" s="109"/>
      <c r="AT921" s="109"/>
      <c r="AU921" s="109"/>
      <c r="AV921" s="1"/>
      <c r="AW921" s="1"/>
      <c r="AX921" s="1"/>
      <c r="AY921" s="1"/>
      <c r="AZ921" s="1"/>
    </row>
    <row r="922" spans="1:52" ht="13.5" customHeight="1" x14ac:dyDescent="0.2">
      <c r="A922" s="4"/>
      <c r="B922" s="112"/>
      <c r="C922" s="113"/>
      <c r="D922" s="5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09"/>
      <c r="AC922" s="109"/>
      <c r="AD922" s="109"/>
      <c r="AE922" s="109"/>
      <c r="AF922" s="109"/>
      <c r="AG922" s="109"/>
      <c r="AH922" s="109"/>
      <c r="AI922" s="109"/>
      <c r="AJ922" s="109"/>
      <c r="AK922" s="109"/>
      <c r="AL922" s="109"/>
      <c r="AM922" s="109"/>
      <c r="AN922" s="109"/>
      <c r="AO922" s="109"/>
      <c r="AP922" s="109"/>
      <c r="AQ922" s="109"/>
      <c r="AR922" s="109"/>
      <c r="AS922" s="109"/>
      <c r="AT922" s="109"/>
      <c r="AU922" s="109"/>
      <c r="AV922" s="1"/>
      <c r="AW922" s="1"/>
      <c r="AX922" s="1"/>
      <c r="AY922" s="1"/>
      <c r="AZ922" s="1"/>
    </row>
    <row r="923" spans="1:52" ht="13.5" customHeight="1" x14ac:dyDescent="0.2">
      <c r="A923" s="4"/>
      <c r="B923" s="112"/>
      <c r="C923" s="113"/>
      <c r="D923" s="5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09"/>
      <c r="AC923" s="109"/>
      <c r="AD923" s="109"/>
      <c r="AE923" s="109"/>
      <c r="AF923" s="109"/>
      <c r="AG923" s="109"/>
      <c r="AH923" s="109"/>
      <c r="AI923" s="109"/>
      <c r="AJ923" s="109"/>
      <c r="AK923" s="109"/>
      <c r="AL923" s="109"/>
      <c r="AM923" s="109"/>
      <c r="AN923" s="109"/>
      <c r="AO923" s="109"/>
      <c r="AP923" s="109"/>
      <c r="AQ923" s="109"/>
      <c r="AR923" s="109"/>
      <c r="AS923" s="109"/>
      <c r="AT923" s="109"/>
      <c r="AU923" s="109"/>
      <c r="AV923" s="1"/>
      <c r="AW923" s="1"/>
      <c r="AX923" s="1"/>
      <c r="AY923" s="1"/>
      <c r="AZ923" s="1"/>
    </row>
    <row r="924" spans="1:52" ht="13.5" customHeight="1" x14ac:dyDescent="0.2">
      <c r="A924" s="4"/>
      <c r="B924" s="112"/>
      <c r="C924" s="113"/>
      <c r="D924" s="5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09"/>
      <c r="AC924" s="109"/>
      <c r="AD924" s="109"/>
      <c r="AE924" s="109"/>
      <c r="AF924" s="109"/>
      <c r="AG924" s="109"/>
      <c r="AH924" s="109"/>
      <c r="AI924" s="109"/>
      <c r="AJ924" s="109"/>
      <c r="AK924" s="109"/>
      <c r="AL924" s="109"/>
      <c r="AM924" s="109"/>
      <c r="AN924" s="109"/>
      <c r="AO924" s="109"/>
      <c r="AP924" s="109"/>
      <c r="AQ924" s="109"/>
      <c r="AR924" s="109"/>
      <c r="AS924" s="109"/>
      <c r="AT924" s="109"/>
      <c r="AU924" s="109"/>
      <c r="AV924" s="1"/>
      <c r="AW924" s="1"/>
      <c r="AX924" s="1"/>
      <c r="AY924" s="1"/>
      <c r="AZ924" s="1"/>
    </row>
    <row r="925" spans="1:52" ht="13.5" customHeight="1" x14ac:dyDescent="0.2">
      <c r="A925" s="4"/>
      <c r="B925" s="112"/>
      <c r="C925" s="113"/>
      <c r="D925" s="5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09"/>
      <c r="AC925" s="109"/>
      <c r="AD925" s="109"/>
      <c r="AE925" s="109"/>
      <c r="AF925" s="109"/>
      <c r="AG925" s="109"/>
      <c r="AH925" s="109"/>
      <c r="AI925" s="109"/>
      <c r="AJ925" s="109"/>
      <c r="AK925" s="109"/>
      <c r="AL925" s="109"/>
      <c r="AM925" s="109"/>
      <c r="AN925" s="109"/>
      <c r="AO925" s="109"/>
      <c r="AP925" s="109"/>
      <c r="AQ925" s="109"/>
      <c r="AR925" s="109"/>
      <c r="AS925" s="109"/>
      <c r="AT925" s="109"/>
      <c r="AU925" s="109"/>
      <c r="AV925" s="1"/>
      <c r="AW925" s="1"/>
      <c r="AX925" s="1"/>
      <c r="AY925" s="1"/>
      <c r="AZ925" s="1"/>
    </row>
    <row r="926" spans="1:52" ht="13.5" customHeight="1" x14ac:dyDescent="0.2">
      <c r="A926" s="4"/>
      <c r="B926" s="112"/>
      <c r="C926" s="113"/>
      <c r="D926" s="5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09"/>
      <c r="AC926" s="109"/>
      <c r="AD926" s="109"/>
      <c r="AE926" s="109"/>
      <c r="AF926" s="109"/>
      <c r="AG926" s="109"/>
      <c r="AH926" s="109"/>
      <c r="AI926" s="109"/>
      <c r="AJ926" s="109"/>
      <c r="AK926" s="109"/>
      <c r="AL926" s="109"/>
      <c r="AM926" s="109"/>
      <c r="AN926" s="109"/>
      <c r="AO926" s="109"/>
      <c r="AP926" s="109"/>
      <c r="AQ926" s="109"/>
      <c r="AR926" s="109"/>
      <c r="AS926" s="109"/>
      <c r="AT926" s="109"/>
      <c r="AU926" s="109"/>
      <c r="AV926" s="1"/>
      <c r="AW926" s="1"/>
      <c r="AX926" s="1"/>
      <c r="AY926" s="1"/>
      <c r="AZ926" s="1"/>
    </row>
    <row r="927" spans="1:52" ht="13.5" customHeight="1" x14ac:dyDescent="0.2">
      <c r="A927" s="4"/>
      <c r="B927" s="112"/>
      <c r="C927" s="113"/>
      <c r="D927" s="5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09"/>
      <c r="AC927" s="109"/>
      <c r="AD927" s="109"/>
      <c r="AE927" s="109"/>
      <c r="AF927" s="109"/>
      <c r="AG927" s="109"/>
      <c r="AH927" s="109"/>
      <c r="AI927" s="109"/>
      <c r="AJ927" s="109"/>
      <c r="AK927" s="109"/>
      <c r="AL927" s="109"/>
      <c r="AM927" s="109"/>
      <c r="AN927" s="109"/>
      <c r="AO927" s="109"/>
      <c r="AP927" s="109"/>
      <c r="AQ927" s="109"/>
      <c r="AR927" s="109"/>
      <c r="AS927" s="109"/>
      <c r="AT927" s="109"/>
      <c r="AU927" s="109"/>
      <c r="AV927" s="1"/>
      <c r="AW927" s="1"/>
      <c r="AX927" s="1"/>
      <c r="AY927" s="1"/>
      <c r="AZ927" s="1"/>
    </row>
    <row r="928" spans="1:52" ht="13.5" customHeight="1" x14ac:dyDescent="0.2">
      <c r="A928" s="4"/>
      <c r="B928" s="112"/>
      <c r="C928" s="113"/>
      <c r="D928" s="5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09"/>
      <c r="AC928" s="109"/>
      <c r="AD928" s="109"/>
      <c r="AE928" s="109"/>
      <c r="AF928" s="109"/>
      <c r="AG928" s="109"/>
      <c r="AH928" s="109"/>
      <c r="AI928" s="109"/>
      <c r="AJ928" s="109"/>
      <c r="AK928" s="109"/>
      <c r="AL928" s="109"/>
      <c r="AM928" s="109"/>
      <c r="AN928" s="109"/>
      <c r="AO928" s="109"/>
      <c r="AP928" s="109"/>
      <c r="AQ928" s="109"/>
      <c r="AR928" s="109"/>
      <c r="AS928" s="109"/>
      <c r="AT928" s="109"/>
      <c r="AU928" s="109"/>
      <c r="AV928" s="1"/>
      <c r="AW928" s="1"/>
      <c r="AX928" s="1"/>
      <c r="AY928" s="1"/>
      <c r="AZ928" s="1"/>
    </row>
    <row r="929" spans="1:52" ht="13.5" customHeight="1" x14ac:dyDescent="0.2">
      <c r="A929" s="4"/>
      <c r="B929" s="112"/>
      <c r="C929" s="113"/>
      <c r="D929" s="5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09"/>
      <c r="AC929" s="109"/>
      <c r="AD929" s="109"/>
      <c r="AE929" s="109"/>
      <c r="AF929" s="109"/>
      <c r="AG929" s="109"/>
      <c r="AH929" s="109"/>
      <c r="AI929" s="109"/>
      <c r="AJ929" s="109"/>
      <c r="AK929" s="109"/>
      <c r="AL929" s="109"/>
      <c r="AM929" s="109"/>
      <c r="AN929" s="109"/>
      <c r="AO929" s="109"/>
      <c r="AP929" s="109"/>
      <c r="AQ929" s="109"/>
      <c r="AR929" s="109"/>
      <c r="AS929" s="109"/>
      <c r="AT929" s="109"/>
      <c r="AU929" s="109"/>
      <c r="AV929" s="1"/>
      <c r="AW929" s="1"/>
      <c r="AX929" s="1"/>
      <c r="AY929" s="1"/>
      <c r="AZ929" s="1"/>
    </row>
    <row r="930" spans="1:52" ht="13.5" customHeight="1" x14ac:dyDescent="0.2">
      <c r="A930" s="4"/>
      <c r="B930" s="112"/>
      <c r="C930" s="113"/>
      <c r="D930" s="5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09"/>
      <c r="AC930" s="109"/>
      <c r="AD930" s="109"/>
      <c r="AE930" s="109"/>
      <c r="AF930" s="109"/>
      <c r="AG930" s="109"/>
      <c r="AH930" s="109"/>
      <c r="AI930" s="109"/>
      <c r="AJ930" s="109"/>
      <c r="AK930" s="109"/>
      <c r="AL930" s="109"/>
      <c r="AM930" s="109"/>
      <c r="AN930" s="109"/>
      <c r="AO930" s="109"/>
      <c r="AP930" s="109"/>
      <c r="AQ930" s="109"/>
      <c r="AR930" s="109"/>
      <c r="AS930" s="109"/>
      <c r="AT930" s="109"/>
      <c r="AU930" s="109"/>
      <c r="AV930" s="1"/>
      <c r="AW930" s="1"/>
      <c r="AX930" s="1"/>
      <c r="AY930" s="1"/>
      <c r="AZ930" s="1"/>
    </row>
    <row r="931" spans="1:52" ht="13.5" customHeight="1" x14ac:dyDescent="0.2">
      <c r="A931" s="4"/>
      <c r="B931" s="112"/>
      <c r="C931" s="113"/>
      <c r="D931" s="5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09"/>
      <c r="AC931" s="109"/>
      <c r="AD931" s="109"/>
      <c r="AE931" s="109"/>
      <c r="AF931" s="109"/>
      <c r="AG931" s="109"/>
      <c r="AH931" s="109"/>
      <c r="AI931" s="109"/>
      <c r="AJ931" s="109"/>
      <c r="AK931" s="109"/>
      <c r="AL931" s="109"/>
      <c r="AM931" s="109"/>
      <c r="AN931" s="109"/>
      <c r="AO931" s="109"/>
      <c r="AP931" s="109"/>
      <c r="AQ931" s="109"/>
      <c r="AR931" s="109"/>
      <c r="AS931" s="109"/>
      <c r="AT931" s="109"/>
      <c r="AU931" s="109"/>
      <c r="AV931" s="1"/>
      <c r="AW931" s="1"/>
      <c r="AX931" s="1"/>
      <c r="AY931" s="1"/>
      <c r="AZ931" s="1"/>
    </row>
    <row r="932" spans="1:52" ht="13.5" customHeight="1" x14ac:dyDescent="0.2">
      <c r="A932" s="4"/>
      <c r="B932" s="112"/>
      <c r="C932" s="113"/>
      <c r="D932" s="5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09"/>
      <c r="AC932" s="109"/>
      <c r="AD932" s="109"/>
      <c r="AE932" s="109"/>
      <c r="AF932" s="109"/>
      <c r="AG932" s="109"/>
      <c r="AH932" s="109"/>
      <c r="AI932" s="109"/>
      <c r="AJ932" s="109"/>
      <c r="AK932" s="109"/>
      <c r="AL932" s="109"/>
      <c r="AM932" s="109"/>
      <c r="AN932" s="109"/>
      <c r="AO932" s="109"/>
      <c r="AP932" s="109"/>
      <c r="AQ932" s="109"/>
      <c r="AR932" s="109"/>
      <c r="AS932" s="109"/>
      <c r="AT932" s="109"/>
      <c r="AU932" s="109"/>
      <c r="AV932" s="1"/>
      <c r="AW932" s="1"/>
      <c r="AX932" s="1"/>
      <c r="AY932" s="1"/>
      <c r="AZ932" s="1"/>
    </row>
    <row r="933" spans="1:52" ht="13.5" customHeight="1" x14ac:dyDescent="0.2">
      <c r="A933" s="4"/>
      <c r="B933" s="112"/>
      <c r="C933" s="113"/>
      <c r="D933" s="5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09"/>
      <c r="AC933" s="109"/>
      <c r="AD933" s="109"/>
      <c r="AE933" s="109"/>
      <c r="AF933" s="109"/>
      <c r="AG933" s="109"/>
      <c r="AH933" s="109"/>
      <c r="AI933" s="109"/>
      <c r="AJ933" s="109"/>
      <c r="AK933" s="109"/>
      <c r="AL933" s="109"/>
      <c r="AM933" s="109"/>
      <c r="AN933" s="109"/>
      <c r="AO933" s="109"/>
      <c r="AP933" s="109"/>
      <c r="AQ933" s="109"/>
      <c r="AR933" s="109"/>
      <c r="AS933" s="109"/>
      <c r="AT933" s="109"/>
      <c r="AU933" s="109"/>
      <c r="AV933" s="1"/>
      <c r="AW933" s="1"/>
      <c r="AX933" s="1"/>
      <c r="AY933" s="1"/>
      <c r="AZ933" s="1"/>
    </row>
    <row r="934" spans="1:52" ht="13.5" customHeight="1" x14ac:dyDescent="0.2">
      <c r="A934" s="4"/>
      <c r="B934" s="112"/>
      <c r="C934" s="113"/>
      <c r="D934" s="5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09"/>
      <c r="AC934" s="109"/>
      <c r="AD934" s="109"/>
      <c r="AE934" s="109"/>
      <c r="AF934" s="109"/>
      <c r="AG934" s="109"/>
      <c r="AH934" s="109"/>
      <c r="AI934" s="109"/>
      <c r="AJ934" s="109"/>
      <c r="AK934" s="109"/>
      <c r="AL934" s="109"/>
      <c r="AM934" s="109"/>
      <c r="AN934" s="109"/>
      <c r="AO934" s="109"/>
      <c r="AP934" s="109"/>
      <c r="AQ934" s="109"/>
      <c r="AR934" s="109"/>
      <c r="AS934" s="109"/>
      <c r="AT934" s="109"/>
      <c r="AU934" s="109"/>
      <c r="AV934" s="1"/>
      <c r="AW934" s="1"/>
      <c r="AX934" s="1"/>
      <c r="AY934" s="1"/>
      <c r="AZ934" s="1"/>
    </row>
    <row r="935" spans="1:52" ht="13.5" customHeight="1" x14ac:dyDescent="0.2">
      <c r="A935" s="4"/>
      <c r="B935" s="112"/>
      <c r="C935" s="113"/>
      <c r="D935" s="5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09"/>
      <c r="AC935" s="109"/>
      <c r="AD935" s="109"/>
      <c r="AE935" s="109"/>
      <c r="AF935" s="109"/>
      <c r="AG935" s="109"/>
      <c r="AH935" s="109"/>
      <c r="AI935" s="109"/>
      <c r="AJ935" s="109"/>
      <c r="AK935" s="109"/>
      <c r="AL935" s="109"/>
      <c r="AM935" s="109"/>
      <c r="AN935" s="109"/>
      <c r="AO935" s="109"/>
      <c r="AP935" s="109"/>
      <c r="AQ935" s="109"/>
      <c r="AR935" s="109"/>
      <c r="AS935" s="109"/>
      <c r="AT935" s="109"/>
      <c r="AU935" s="109"/>
      <c r="AV935" s="1"/>
      <c r="AW935" s="1"/>
      <c r="AX935" s="1"/>
      <c r="AY935" s="1"/>
      <c r="AZ935" s="1"/>
    </row>
    <row r="936" spans="1:52" ht="13.5" customHeight="1" x14ac:dyDescent="0.2">
      <c r="A936" s="4"/>
      <c r="B936" s="112"/>
      <c r="C936" s="113"/>
      <c r="D936" s="5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09"/>
      <c r="AC936" s="109"/>
      <c r="AD936" s="109"/>
      <c r="AE936" s="109"/>
      <c r="AF936" s="109"/>
      <c r="AG936" s="109"/>
      <c r="AH936" s="109"/>
      <c r="AI936" s="109"/>
      <c r="AJ936" s="109"/>
      <c r="AK936" s="109"/>
      <c r="AL936" s="109"/>
      <c r="AM936" s="109"/>
      <c r="AN936" s="109"/>
      <c r="AO936" s="109"/>
      <c r="AP936" s="109"/>
      <c r="AQ936" s="109"/>
      <c r="AR936" s="109"/>
      <c r="AS936" s="109"/>
      <c r="AT936" s="109"/>
      <c r="AU936" s="109"/>
      <c r="AV936" s="1"/>
      <c r="AW936" s="1"/>
      <c r="AX936" s="1"/>
      <c r="AY936" s="1"/>
      <c r="AZ936" s="1"/>
    </row>
    <row r="937" spans="1:52" ht="13.5" customHeight="1" x14ac:dyDescent="0.2">
      <c r="A937" s="4"/>
      <c r="B937" s="112"/>
      <c r="C937" s="113"/>
      <c r="D937" s="5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09"/>
      <c r="AC937" s="109"/>
      <c r="AD937" s="109"/>
      <c r="AE937" s="109"/>
      <c r="AF937" s="109"/>
      <c r="AG937" s="109"/>
      <c r="AH937" s="109"/>
      <c r="AI937" s="109"/>
      <c r="AJ937" s="109"/>
      <c r="AK937" s="109"/>
      <c r="AL937" s="109"/>
      <c r="AM937" s="109"/>
      <c r="AN937" s="109"/>
      <c r="AO937" s="109"/>
      <c r="AP937" s="109"/>
      <c r="AQ937" s="109"/>
      <c r="AR937" s="109"/>
      <c r="AS937" s="109"/>
      <c r="AT937" s="109"/>
      <c r="AU937" s="109"/>
      <c r="AV937" s="1"/>
      <c r="AW937" s="1"/>
      <c r="AX937" s="1"/>
      <c r="AY937" s="1"/>
      <c r="AZ937" s="1"/>
    </row>
    <row r="938" spans="1:52" ht="13.5" customHeight="1" x14ac:dyDescent="0.2">
      <c r="A938" s="4"/>
      <c r="B938" s="112"/>
      <c r="C938" s="113"/>
      <c r="D938" s="5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09"/>
      <c r="AC938" s="109"/>
      <c r="AD938" s="109"/>
      <c r="AE938" s="109"/>
      <c r="AF938" s="109"/>
      <c r="AG938" s="109"/>
      <c r="AH938" s="109"/>
      <c r="AI938" s="109"/>
      <c r="AJ938" s="109"/>
      <c r="AK938" s="109"/>
      <c r="AL938" s="109"/>
      <c r="AM938" s="109"/>
      <c r="AN938" s="109"/>
      <c r="AO938" s="109"/>
      <c r="AP938" s="109"/>
      <c r="AQ938" s="109"/>
      <c r="AR938" s="109"/>
      <c r="AS938" s="109"/>
      <c r="AT938" s="109"/>
      <c r="AU938" s="109"/>
      <c r="AV938" s="1"/>
      <c r="AW938" s="1"/>
      <c r="AX938" s="1"/>
      <c r="AY938" s="1"/>
      <c r="AZ938" s="1"/>
    </row>
    <row r="939" spans="1:52" ht="13.5" customHeight="1" x14ac:dyDescent="0.2">
      <c r="A939" s="4"/>
      <c r="B939" s="112"/>
      <c r="C939" s="113"/>
      <c r="D939" s="5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09"/>
      <c r="AC939" s="109"/>
      <c r="AD939" s="109"/>
      <c r="AE939" s="109"/>
      <c r="AF939" s="109"/>
      <c r="AG939" s="109"/>
      <c r="AH939" s="109"/>
      <c r="AI939" s="109"/>
      <c r="AJ939" s="109"/>
      <c r="AK939" s="109"/>
      <c r="AL939" s="109"/>
      <c r="AM939" s="109"/>
      <c r="AN939" s="109"/>
      <c r="AO939" s="109"/>
      <c r="AP939" s="109"/>
      <c r="AQ939" s="109"/>
      <c r="AR939" s="109"/>
      <c r="AS939" s="109"/>
      <c r="AT939" s="109"/>
      <c r="AU939" s="109"/>
      <c r="AV939" s="1"/>
      <c r="AW939" s="1"/>
      <c r="AX939" s="1"/>
      <c r="AY939" s="1"/>
      <c r="AZ939" s="1"/>
    </row>
    <row r="940" spans="1:52" ht="13.5" customHeight="1" x14ac:dyDescent="0.2">
      <c r="A940" s="4"/>
      <c r="B940" s="112"/>
      <c r="C940" s="113"/>
      <c r="D940" s="5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09"/>
      <c r="AC940" s="109"/>
      <c r="AD940" s="109"/>
      <c r="AE940" s="109"/>
      <c r="AF940" s="109"/>
      <c r="AG940" s="109"/>
      <c r="AH940" s="109"/>
      <c r="AI940" s="109"/>
      <c r="AJ940" s="109"/>
      <c r="AK940" s="109"/>
      <c r="AL940" s="109"/>
      <c r="AM940" s="109"/>
      <c r="AN940" s="109"/>
      <c r="AO940" s="109"/>
      <c r="AP940" s="109"/>
      <c r="AQ940" s="109"/>
      <c r="AR940" s="109"/>
      <c r="AS940" s="109"/>
      <c r="AT940" s="109"/>
      <c r="AU940" s="109"/>
      <c r="AV940" s="1"/>
      <c r="AW940" s="1"/>
      <c r="AX940" s="1"/>
      <c r="AY940" s="1"/>
      <c r="AZ940" s="1"/>
    </row>
    <row r="941" spans="1:52" ht="13.5" customHeight="1" x14ac:dyDescent="0.2">
      <c r="A941" s="4"/>
      <c r="B941" s="112"/>
      <c r="C941" s="113"/>
      <c r="D941" s="5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09"/>
      <c r="AC941" s="109"/>
      <c r="AD941" s="109"/>
      <c r="AE941" s="109"/>
      <c r="AF941" s="109"/>
      <c r="AG941" s="109"/>
      <c r="AH941" s="109"/>
      <c r="AI941" s="109"/>
      <c r="AJ941" s="109"/>
      <c r="AK941" s="109"/>
      <c r="AL941" s="109"/>
      <c r="AM941" s="109"/>
      <c r="AN941" s="109"/>
      <c r="AO941" s="109"/>
      <c r="AP941" s="109"/>
      <c r="AQ941" s="109"/>
      <c r="AR941" s="109"/>
      <c r="AS941" s="109"/>
      <c r="AT941" s="109"/>
      <c r="AU941" s="109"/>
      <c r="AV941" s="1"/>
      <c r="AW941" s="1"/>
      <c r="AX941" s="1"/>
      <c r="AY941" s="1"/>
      <c r="AZ941" s="1"/>
    </row>
    <row r="942" spans="1:52" ht="13.5" customHeight="1" x14ac:dyDescent="0.2">
      <c r="A942" s="4"/>
      <c r="B942" s="112"/>
      <c r="C942" s="113"/>
      <c r="D942" s="5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09"/>
      <c r="AC942" s="109"/>
      <c r="AD942" s="109"/>
      <c r="AE942" s="109"/>
      <c r="AF942" s="109"/>
      <c r="AG942" s="109"/>
      <c r="AH942" s="109"/>
      <c r="AI942" s="109"/>
      <c r="AJ942" s="109"/>
      <c r="AK942" s="109"/>
      <c r="AL942" s="109"/>
      <c r="AM942" s="109"/>
      <c r="AN942" s="109"/>
      <c r="AO942" s="109"/>
      <c r="AP942" s="109"/>
      <c r="AQ942" s="109"/>
      <c r="AR942" s="109"/>
      <c r="AS942" s="109"/>
      <c r="AT942" s="109"/>
      <c r="AU942" s="109"/>
      <c r="AV942" s="1"/>
      <c r="AW942" s="1"/>
      <c r="AX942" s="1"/>
      <c r="AY942" s="1"/>
      <c r="AZ942" s="1"/>
    </row>
    <row r="943" spans="1:52" ht="13.5" customHeight="1" x14ac:dyDescent="0.2">
      <c r="A943" s="4"/>
      <c r="B943" s="112"/>
      <c r="C943" s="113"/>
      <c r="D943" s="5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09"/>
      <c r="AC943" s="109"/>
      <c r="AD943" s="109"/>
      <c r="AE943" s="109"/>
      <c r="AF943" s="109"/>
      <c r="AG943" s="109"/>
      <c r="AH943" s="109"/>
      <c r="AI943" s="109"/>
      <c r="AJ943" s="109"/>
      <c r="AK943" s="109"/>
      <c r="AL943" s="109"/>
      <c r="AM943" s="109"/>
      <c r="AN943" s="109"/>
      <c r="AO943" s="109"/>
      <c r="AP943" s="109"/>
      <c r="AQ943" s="109"/>
      <c r="AR943" s="109"/>
      <c r="AS943" s="109"/>
      <c r="AT943" s="109"/>
      <c r="AU943" s="109"/>
      <c r="AV943" s="1"/>
      <c r="AW943" s="1"/>
      <c r="AX943" s="1"/>
      <c r="AY943" s="1"/>
      <c r="AZ943" s="1"/>
    </row>
    <row r="944" spans="1:52" ht="13.5" customHeight="1" x14ac:dyDescent="0.2">
      <c r="A944" s="4"/>
      <c r="B944" s="112"/>
      <c r="C944" s="113"/>
      <c r="D944" s="5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09"/>
      <c r="AC944" s="109"/>
      <c r="AD944" s="109"/>
      <c r="AE944" s="109"/>
      <c r="AF944" s="109"/>
      <c r="AG944" s="109"/>
      <c r="AH944" s="109"/>
      <c r="AI944" s="109"/>
      <c r="AJ944" s="109"/>
      <c r="AK944" s="109"/>
      <c r="AL944" s="109"/>
      <c r="AM944" s="109"/>
      <c r="AN944" s="109"/>
      <c r="AO944" s="109"/>
      <c r="AP944" s="109"/>
      <c r="AQ944" s="109"/>
      <c r="AR944" s="109"/>
      <c r="AS944" s="109"/>
      <c r="AT944" s="109"/>
      <c r="AU944" s="109"/>
      <c r="AV944" s="1"/>
      <c r="AW944" s="1"/>
      <c r="AX944" s="1"/>
      <c r="AY944" s="1"/>
      <c r="AZ944" s="1"/>
    </row>
    <row r="945" spans="1:52" ht="13.5" customHeight="1" x14ac:dyDescent="0.2">
      <c r="A945" s="4"/>
      <c r="B945" s="112"/>
      <c r="C945" s="113"/>
      <c r="D945" s="5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09"/>
      <c r="AC945" s="109"/>
      <c r="AD945" s="109"/>
      <c r="AE945" s="109"/>
      <c r="AF945" s="109"/>
      <c r="AG945" s="109"/>
      <c r="AH945" s="109"/>
      <c r="AI945" s="109"/>
      <c r="AJ945" s="109"/>
      <c r="AK945" s="109"/>
      <c r="AL945" s="109"/>
      <c r="AM945" s="109"/>
      <c r="AN945" s="109"/>
      <c r="AO945" s="109"/>
      <c r="AP945" s="109"/>
      <c r="AQ945" s="109"/>
      <c r="AR945" s="109"/>
      <c r="AS945" s="109"/>
      <c r="AT945" s="109"/>
      <c r="AU945" s="109"/>
      <c r="AV945" s="1"/>
      <c r="AW945" s="1"/>
      <c r="AX945" s="1"/>
      <c r="AY945" s="1"/>
      <c r="AZ945" s="1"/>
    </row>
    <row r="946" spans="1:52" ht="13.5" customHeight="1" x14ac:dyDescent="0.2">
      <c r="A946" s="4"/>
      <c r="B946" s="112"/>
      <c r="C946" s="113"/>
      <c r="D946" s="5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09"/>
      <c r="AC946" s="109"/>
      <c r="AD946" s="109"/>
      <c r="AE946" s="109"/>
      <c r="AF946" s="109"/>
      <c r="AG946" s="109"/>
      <c r="AH946" s="109"/>
      <c r="AI946" s="109"/>
      <c r="AJ946" s="109"/>
      <c r="AK946" s="109"/>
      <c r="AL946" s="109"/>
      <c r="AM946" s="109"/>
      <c r="AN946" s="109"/>
      <c r="AO946" s="109"/>
      <c r="AP946" s="109"/>
      <c r="AQ946" s="109"/>
      <c r="AR946" s="109"/>
      <c r="AS946" s="109"/>
      <c r="AT946" s="109"/>
      <c r="AU946" s="109"/>
      <c r="AV946" s="1"/>
      <c r="AW946" s="1"/>
      <c r="AX946" s="1"/>
      <c r="AY946" s="1"/>
      <c r="AZ946" s="1"/>
    </row>
    <row r="947" spans="1:52" ht="13.5" customHeight="1" x14ac:dyDescent="0.2">
      <c r="A947" s="4"/>
      <c r="B947" s="112"/>
      <c r="C947" s="113"/>
      <c r="D947" s="5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09"/>
      <c r="AC947" s="109"/>
      <c r="AD947" s="109"/>
      <c r="AE947" s="109"/>
      <c r="AF947" s="109"/>
      <c r="AG947" s="109"/>
      <c r="AH947" s="109"/>
      <c r="AI947" s="109"/>
      <c r="AJ947" s="109"/>
      <c r="AK947" s="109"/>
      <c r="AL947" s="109"/>
      <c r="AM947" s="109"/>
      <c r="AN947" s="109"/>
      <c r="AO947" s="109"/>
      <c r="AP947" s="109"/>
      <c r="AQ947" s="109"/>
      <c r="AR947" s="109"/>
      <c r="AS947" s="109"/>
      <c r="AT947" s="109"/>
      <c r="AU947" s="109"/>
      <c r="AV947" s="1"/>
      <c r="AW947" s="1"/>
      <c r="AX947" s="1"/>
      <c r="AY947" s="1"/>
      <c r="AZ947" s="1"/>
    </row>
    <row r="948" spans="1:52" ht="13.5" customHeight="1" x14ac:dyDescent="0.2">
      <c r="A948" s="4"/>
      <c r="B948" s="112"/>
      <c r="C948" s="113"/>
      <c r="D948" s="5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09"/>
      <c r="AC948" s="109"/>
      <c r="AD948" s="109"/>
      <c r="AE948" s="109"/>
      <c r="AF948" s="109"/>
      <c r="AG948" s="109"/>
      <c r="AH948" s="109"/>
      <c r="AI948" s="109"/>
      <c r="AJ948" s="109"/>
      <c r="AK948" s="109"/>
      <c r="AL948" s="109"/>
      <c r="AM948" s="109"/>
      <c r="AN948" s="109"/>
      <c r="AO948" s="109"/>
      <c r="AP948" s="109"/>
      <c r="AQ948" s="109"/>
      <c r="AR948" s="109"/>
      <c r="AS948" s="109"/>
      <c r="AT948" s="109"/>
      <c r="AU948" s="109"/>
      <c r="AV948" s="1"/>
      <c r="AW948" s="1"/>
      <c r="AX948" s="1"/>
      <c r="AY948" s="1"/>
      <c r="AZ948" s="1"/>
    </row>
    <row r="949" spans="1:52" ht="13.5" customHeight="1" x14ac:dyDescent="0.2">
      <c r="A949" s="4"/>
      <c r="B949" s="112"/>
      <c r="C949" s="113"/>
      <c r="D949" s="5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09"/>
      <c r="AC949" s="109"/>
      <c r="AD949" s="109"/>
      <c r="AE949" s="109"/>
      <c r="AF949" s="109"/>
      <c r="AG949" s="109"/>
      <c r="AH949" s="109"/>
      <c r="AI949" s="109"/>
      <c r="AJ949" s="109"/>
      <c r="AK949" s="109"/>
      <c r="AL949" s="109"/>
      <c r="AM949" s="109"/>
      <c r="AN949" s="109"/>
      <c r="AO949" s="109"/>
      <c r="AP949" s="109"/>
      <c r="AQ949" s="109"/>
      <c r="AR949" s="109"/>
      <c r="AS949" s="109"/>
      <c r="AT949" s="109"/>
      <c r="AU949" s="109"/>
      <c r="AV949" s="1"/>
      <c r="AW949" s="1"/>
      <c r="AX949" s="1"/>
      <c r="AY949" s="1"/>
      <c r="AZ949" s="1"/>
    </row>
    <row r="950" spans="1:52" ht="13.5" customHeight="1" x14ac:dyDescent="0.2">
      <c r="A950" s="4"/>
      <c r="B950" s="112"/>
      <c r="C950" s="113"/>
      <c r="D950" s="5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09"/>
      <c r="AC950" s="109"/>
      <c r="AD950" s="109"/>
      <c r="AE950" s="109"/>
      <c r="AF950" s="109"/>
      <c r="AG950" s="109"/>
      <c r="AH950" s="109"/>
      <c r="AI950" s="109"/>
      <c r="AJ950" s="109"/>
      <c r="AK950" s="109"/>
      <c r="AL950" s="109"/>
      <c r="AM950" s="109"/>
      <c r="AN950" s="109"/>
      <c r="AO950" s="109"/>
      <c r="AP950" s="109"/>
      <c r="AQ950" s="109"/>
      <c r="AR950" s="109"/>
      <c r="AS950" s="109"/>
      <c r="AT950" s="109"/>
      <c r="AU950" s="109"/>
      <c r="AV950" s="1"/>
      <c r="AW950" s="1"/>
      <c r="AX950" s="1"/>
      <c r="AY950" s="1"/>
      <c r="AZ950" s="1"/>
    </row>
    <row r="951" spans="1:52" ht="13.5" customHeight="1" x14ac:dyDescent="0.2">
      <c r="A951" s="4"/>
      <c r="B951" s="112"/>
      <c r="C951" s="113"/>
      <c r="D951" s="5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09"/>
      <c r="AC951" s="109"/>
      <c r="AD951" s="109"/>
      <c r="AE951" s="109"/>
      <c r="AF951" s="109"/>
      <c r="AG951" s="109"/>
      <c r="AH951" s="109"/>
      <c r="AI951" s="109"/>
      <c r="AJ951" s="109"/>
      <c r="AK951" s="109"/>
      <c r="AL951" s="109"/>
      <c r="AM951" s="109"/>
      <c r="AN951" s="109"/>
      <c r="AO951" s="109"/>
      <c r="AP951" s="109"/>
      <c r="AQ951" s="109"/>
      <c r="AR951" s="109"/>
      <c r="AS951" s="109"/>
      <c r="AT951" s="109"/>
      <c r="AU951" s="109"/>
      <c r="AV951" s="1"/>
      <c r="AW951" s="1"/>
      <c r="AX951" s="1"/>
      <c r="AY951" s="1"/>
      <c r="AZ951" s="1"/>
    </row>
    <row r="952" spans="1:52" ht="13.5" customHeight="1" x14ac:dyDescent="0.2">
      <c r="A952" s="4"/>
      <c r="B952" s="112"/>
      <c r="C952" s="113"/>
      <c r="D952" s="5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09"/>
      <c r="AC952" s="109"/>
      <c r="AD952" s="109"/>
      <c r="AE952" s="109"/>
      <c r="AF952" s="109"/>
      <c r="AG952" s="109"/>
      <c r="AH952" s="109"/>
      <c r="AI952" s="109"/>
      <c r="AJ952" s="109"/>
      <c r="AK952" s="109"/>
      <c r="AL952" s="109"/>
      <c r="AM952" s="109"/>
      <c r="AN952" s="109"/>
      <c r="AO952" s="109"/>
      <c r="AP952" s="109"/>
      <c r="AQ952" s="109"/>
      <c r="AR952" s="109"/>
      <c r="AS952" s="109"/>
      <c r="AT952" s="109"/>
      <c r="AU952" s="109"/>
      <c r="AV952" s="1"/>
      <c r="AW952" s="1"/>
      <c r="AX952" s="1"/>
      <c r="AY952" s="1"/>
      <c r="AZ952" s="1"/>
    </row>
    <row r="953" spans="1:52" ht="13.5" customHeight="1" x14ac:dyDescent="0.2">
      <c r="A953" s="4"/>
      <c r="B953" s="112"/>
      <c r="C953" s="113"/>
      <c r="D953" s="5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09"/>
      <c r="AC953" s="109"/>
      <c r="AD953" s="109"/>
      <c r="AE953" s="109"/>
      <c r="AF953" s="109"/>
      <c r="AG953" s="109"/>
      <c r="AH953" s="109"/>
      <c r="AI953" s="109"/>
      <c r="AJ953" s="109"/>
      <c r="AK953" s="109"/>
      <c r="AL953" s="109"/>
      <c r="AM953" s="109"/>
      <c r="AN953" s="109"/>
      <c r="AO953" s="109"/>
      <c r="AP953" s="109"/>
      <c r="AQ953" s="109"/>
      <c r="AR953" s="109"/>
      <c r="AS953" s="109"/>
      <c r="AT953" s="109"/>
      <c r="AU953" s="109"/>
      <c r="AV953" s="1"/>
      <c r="AW953" s="1"/>
      <c r="AX953" s="1"/>
      <c r="AY953" s="1"/>
      <c r="AZ953" s="1"/>
    </row>
    <row r="954" spans="1:52" ht="13.5" customHeight="1" x14ac:dyDescent="0.2">
      <c r="A954" s="4"/>
      <c r="B954" s="112"/>
      <c r="C954" s="113"/>
      <c r="D954" s="5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09"/>
      <c r="AC954" s="109"/>
      <c r="AD954" s="109"/>
      <c r="AE954" s="109"/>
      <c r="AF954" s="109"/>
      <c r="AG954" s="109"/>
      <c r="AH954" s="109"/>
      <c r="AI954" s="109"/>
      <c r="AJ954" s="109"/>
      <c r="AK954" s="109"/>
      <c r="AL954" s="109"/>
      <c r="AM954" s="109"/>
      <c r="AN954" s="109"/>
      <c r="AO954" s="109"/>
      <c r="AP954" s="109"/>
      <c r="AQ954" s="109"/>
      <c r="AR954" s="109"/>
      <c r="AS954" s="109"/>
      <c r="AT954" s="109"/>
      <c r="AU954" s="109"/>
      <c r="AV954" s="1"/>
      <c r="AW954" s="1"/>
      <c r="AX954" s="1"/>
      <c r="AY954" s="1"/>
      <c r="AZ954" s="1"/>
    </row>
    <row r="955" spans="1:52" ht="13.5" customHeight="1" x14ac:dyDescent="0.2">
      <c r="A955" s="4"/>
      <c r="B955" s="112"/>
      <c r="C955" s="113"/>
      <c r="D955" s="5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09"/>
      <c r="AC955" s="109"/>
      <c r="AD955" s="109"/>
      <c r="AE955" s="109"/>
      <c r="AF955" s="109"/>
      <c r="AG955" s="109"/>
      <c r="AH955" s="109"/>
      <c r="AI955" s="109"/>
      <c r="AJ955" s="109"/>
      <c r="AK955" s="109"/>
      <c r="AL955" s="109"/>
      <c r="AM955" s="109"/>
      <c r="AN955" s="109"/>
      <c r="AO955" s="109"/>
      <c r="AP955" s="109"/>
      <c r="AQ955" s="109"/>
      <c r="AR955" s="109"/>
      <c r="AS955" s="109"/>
      <c r="AT955" s="109"/>
      <c r="AU955" s="109"/>
      <c r="AV955" s="1"/>
      <c r="AW955" s="1"/>
      <c r="AX955" s="1"/>
      <c r="AY955" s="1"/>
      <c r="AZ955" s="1"/>
    </row>
    <row r="956" spans="1:52" ht="13.5" customHeight="1" x14ac:dyDescent="0.2">
      <c r="A956" s="4"/>
      <c r="B956" s="112"/>
      <c r="C956" s="113"/>
      <c r="D956" s="5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09"/>
      <c r="AC956" s="109"/>
      <c r="AD956" s="109"/>
      <c r="AE956" s="109"/>
      <c r="AF956" s="109"/>
      <c r="AG956" s="109"/>
      <c r="AH956" s="109"/>
      <c r="AI956" s="109"/>
      <c r="AJ956" s="109"/>
      <c r="AK956" s="109"/>
      <c r="AL956" s="109"/>
      <c r="AM956" s="109"/>
      <c r="AN956" s="109"/>
      <c r="AO956" s="109"/>
      <c r="AP956" s="109"/>
      <c r="AQ956" s="109"/>
      <c r="AR956" s="109"/>
      <c r="AS956" s="109"/>
      <c r="AT956" s="109"/>
      <c r="AU956" s="109"/>
      <c r="AV956" s="1"/>
      <c r="AW956" s="1"/>
      <c r="AX956" s="1"/>
      <c r="AY956" s="1"/>
      <c r="AZ956" s="1"/>
    </row>
    <row r="957" spans="1:52" ht="13.5" customHeight="1" x14ac:dyDescent="0.2">
      <c r="A957" s="4"/>
      <c r="B957" s="112"/>
      <c r="C957" s="113"/>
      <c r="D957" s="5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09"/>
      <c r="AC957" s="109"/>
      <c r="AD957" s="109"/>
      <c r="AE957" s="109"/>
      <c r="AF957" s="109"/>
      <c r="AG957" s="109"/>
      <c r="AH957" s="109"/>
      <c r="AI957" s="109"/>
      <c r="AJ957" s="109"/>
      <c r="AK957" s="109"/>
      <c r="AL957" s="109"/>
      <c r="AM957" s="109"/>
      <c r="AN957" s="109"/>
      <c r="AO957" s="109"/>
      <c r="AP957" s="109"/>
      <c r="AQ957" s="109"/>
      <c r="AR957" s="109"/>
      <c r="AS957" s="109"/>
      <c r="AT957" s="109"/>
      <c r="AU957" s="109"/>
      <c r="AV957" s="1"/>
      <c r="AW957" s="1"/>
      <c r="AX957" s="1"/>
      <c r="AY957" s="1"/>
      <c r="AZ957" s="1"/>
    </row>
    <row r="958" spans="1:52" ht="13.5" customHeight="1" x14ac:dyDescent="0.2">
      <c r="A958" s="4"/>
      <c r="B958" s="112"/>
      <c r="C958" s="113"/>
      <c r="D958" s="5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09"/>
      <c r="AC958" s="109"/>
      <c r="AD958" s="109"/>
      <c r="AE958" s="109"/>
      <c r="AF958" s="109"/>
      <c r="AG958" s="109"/>
      <c r="AH958" s="109"/>
      <c r="AI958" s="109"/>
      <c r="AJ958" s="109"/>
      <c r="AK958" s="109"/>
      <c r="AL958" s="109"/>
      <c r="AM958" s="109"/>
      <c r="AN958" s="109"/>
      <c r="AO958" s="109"/>
      <c r="AP958" s="109"/>
      <c r="AQ958" s="109"/>
      <c r="AR958" s="109"/>
      <c r="AS958" s="109"/>
      <c r="AT958" s="109"/>
      <c r="AU958" s="109"/>
      <c r="AV958" s="1"/>
      <c r="AW958" s="1"/>
      <c r="AX958" s="1"/>
      <c r="AY958" s="1"/>
      <c r="AZ958" s="1"/>
    </row>
    <row r="959" spans="1:52" ht="13.5" customHeight="1" x14ac:dyDescent="0.2">
      <c r="A959" s="4"/>
      <c r="B959" s="112"/>
      <c r="C959" s="113"/>
      <c r="D959" s="5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09"/>
      <c r="AC959" s="109"/>
      <c r="AD959" s="109"/>
      <c r="AE959" s="109"/>
      <c r="AF959" s="109"/>
      <c r="AG959" s="109"/>
      <c r="AH959" s="109"/>
      <c r="AI959" s="109"/>
      <c r="AJ959" s="109"/>
      <c r="AK959" s="109"/>
      <c r="AL959" s="109"/>
      <c r="AM959" s="109"/>
      <c r="AN959" s="109"/>
      <c r="AO959" s="109"/>
      <c r="AP959" s="109"/>
      <c r="AQ959" s="109"/>
      <c r="AR959" s="109"/>
      <c r="AS959" s="109"/>
      <c r="AT959" s="109"/>
      <c r="AU959" s="109"/>
      <c r="AV959" s="1"/>
      <c r="AW959" s="1"/>
      <c r="AX959" s="1"/>
      <c r="AY959" s="1"/>
      <c r="AZ959" s="1"/>
    </row>
    <row r="960" spans="1:52" ht="13.5" customHeight="1" x14ac:dyDescent="0.2">
      <c r="A960" s="4"/>
      <c r="B960" s="112"/>
      <c r="C960" s="113"/>
      <c r="D960" s="5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09"/>
      <c r="AC960" s="109"/>
      <c r="AD960" s="109"/>
      <c r="AE960" s="109"/>
      <c r="AF960" s="109"/>
      <c r="AG960" s="109"/>
      <c r="AH960" s="109"/>
      <c r="AI960" s="109"/>
      <c r="AJ960" s="109"/>
      <c r="AK960" s="109"/>
      <c r="AL960" s="109"/>
      <c r="AM960" s="109"/>
      <c r="AN960" s="109"/>
      <c r="AO960" s="109"/>
      <c r="AP960" s="109"/>
      <c r="AQ960" s="109"/>
      <c r="AR960" s="109"/>
      <c r="AS960" s="109"/>
      <c r="AT960" s="109"/>
      <c r="AU960" s="109"/>
      <c r="AV960" s="1"/>
      <c r="AW960" s="1"/>
      <c r="AX960" s="1"/>
      <c r="AY960" s="1"/>
      <c r="AZ960" s="1"/>
    </row>
    <row r="961" spans="1:52" ht="13.5" customHeight="1" x14ac:dyDescent="0.2">
      <c r="A961" s="4"/>
      <c r="B961" s="112"/>
      <c r="C961" s="113"/>
      <c r="D961" s="5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09"/>
      <c r="AC961" s="109"/>
      <c r="AD961" s="109"/>
      <c r="AE961" s="109"/>
      <c r="AF961" s="109"/>
      <c r="AG961" s="109"/>
      <c r="AH961" s="109"/>
      <c r="AI961" s="109"/>
      <c r="AJ961" s="109"/>
      <c r="AK961" s="109"/>
      <c r="AL961" s="109"/>
      <c r="AM961" s="109"/>
      <c r="AN961" s="109"/>
      <c r="AO961" s="109"/>
      <c r="AP961" s="109"/>
      <c r="AQ961" s="109"/>
      <c r="AR961" s="109"/>
      <c r="AS961" s="109"/>
      <c r="AT961" s="109"/>
      <c r="AU961" s="109"/>
      <c r="AV961" s="1"/>
      <c r="AW961" s="1"/>
      <c r="AX961" s="1"/>
      <c r="AY961" s="1"/>
      <c r="AZ961" s="1"/>
    </row>
    <row r="962" spans="1:52" ht="13.5" customHeight="1" x14ac:dyDescent="0.2">
      <c r="A962" s="4"/>
      <c r="B962" s="112"/>
      <c r="C962" s="113"/>
      <c r="D962" s="5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09"/>
      <c r="AC962" s="109"/>
      <c r="AD962" s="109"/>
      <c r="AE962" s="109"/>
      <c r="AF962" s="109"/>
      <c r="AG962" s="109"/>
      <c r="AH962" s="109"/>
      <c r="AI962" s="109"/>
      <c r="AJ962" s="109"/>
      <c r="AK962" s="109"/>
      <c r="AL962" s="109"/>
      <c r="AM962" s="109"/>
      <c r="AN962" s="109"/>
      <c r="AO962" s="109"/>
      <c r="AP962" s="109"/>
      <c r="AQ962" s="109"/>
      <c r="AR962" s="109"/>
      <c r="AS962" s="109"/>
      <c r="AT962" s="109"/>
      <c r="AU962" s="109"/>
      <c r="AV962" s="1"/>
      <c r="AW962" s="1"/>
      <c r="AX962" s="1"/>
      <c r="AY962" s="1"/>
      <c r="AZ962" s="1"/>
    </row>
    <row r="963" spans="1:52" ht="13.5" customHeight="1" x14ac:dyDescent="0.2">
      <c r="A963" s="4"/>
      <c r="B963" s="112"/>
      <c r="C963" s="113"/>
      <c r="D963" s="5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09"/>
      <c r="AC963" s="109"/>
      <c r="AD963" s="109"/>
      <c r="AE963" s="109"/>
      <c r="AF963" s="109"/>
      <c r="AG963" s="109"/>
      <c r="AH963" s="109"/>
      <c r="AI963" s="109"/>
      <c r="AJ963" s="109"/>
      <c r="AK963" s="109"/>
      <c r="AL963" s="109"/>
      <c r="AM963" s="109"/>
      <c r="AN963" s="109"/>
      <c r="AO963" s="109"/>
      <c r="AP963" s="109"/>
      <c r="AQ963" s="109"/>
      <c r="AR963" s="109"/>
      <c r="AS963" s="109"/>
      <c r="AT963" s="109"/>
      <c r="AU963" s="109"/>
      <c r="AV963" s="1"/>
      <c r="AW963" s="1"/>
      <c r="AX963" s="1"/>
      <c r="AY963" s="1"/>
      <c r="AZ963" s="1"/>
    </row>
    <row r="964" spans="1:52" ht="13.5" customHeight="1" x14ac:dyDescent="0.2">
      <c r="A964" s="4"/>
      <c r="B964" s="112"/>
      <c r="C964" s="113"/>
      <c r="D964" s="5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09"/>
      <c r="AC964" s="109"/>
      <c r="AD964" s="109"/>
      <c r="AE964" s="109"/>
      <c r="AF964" s="109"/>
      <c r="AG964" s="109"/>
      <c r="AH964" s="109"/>
      <c r="AI964" s="109"/>
      <c r="AJ964" s="109"/>
      <c r="AK964" s="109"/>
      <c r="AL964" s="109"/>
      <c r="AM964" s="109"/>
      <c r="AN964" s="109"/>
      <c r="AO964" s="109"/>
      <c r="AP964" s="109"/>
      <c r="AQ964" s="109"/>
      <c r="AR964" s="109"/>
      <c r="AS964" s="109"/>
      <c r="AT964" s="109"/>
      <c r="AU964" s="109"/>
      <c r="AV964" s="1"/>
      <c r="AW964" s="1"/>
      <c r="AX964" s="1"/>
      <c r="AY964" s="1"/>
      <c r="AZ964" s="1"/>
    </row>
    <row r="965" spans="1:52" ht="13.5" customHeight="1" x14ac:dyDescent="0.2">
      <c r="A965" s="4"/>
      <c r="B965" s="112"/>
      <c r="C965" s="113"/>
      <c r="D965" s="5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09"/>
      <c r="AC965" s="109"/>
      <c r="AD965" s="109"/>
      <c r="AE965" s="109"/>
      <c r="AF965" s="109"/>
      <c r="AG965" s="109"/>
      <c r="AH965" s="109"/>
      <c r="AI965" s="109"/>
      <c r="AJ965" s="109"/>
      <c r="AK965" s="109"/>
      <c r="AL965" s="109"/>
      <c r="AM965" s="109"/>
      <c r="AN965" s="109"/>
      <c r="AO965" s="109"/>
      <c r="AP965" s="109"/>
      <c r="AQ965" s="109"/>
      <c r="AR965" s="109"/>
      <c r="AS965" s="109"/>
      <c r="AT965" s="109"/>
      <c r="AU965" s="109"/>
      <c r="AV965" s="1"/>
      <c r="AW965" s="1"/>
      <c r="AX965" s="1"/>
      <c r="AY965" s="1"/>
      <c r="AZ965" s="1"/>
    </row>
    <row r="966" spans="1:52" ht="13.5" customHeight="1" x14ac:dyDescent="0.2">
      <c r="A966" s="4"/>
      <c r="B966" s="112"/>
      <c r="C966" s="113"/>
      <c r="D966" s="5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09"/>
      <c r="AC966" s="109"/>
      <c r="AD966" s="109"/>
      <c r="AE966" s="109"/>
      <c r="AF966" s="109"/>
      <c r="AG966" s="109"/>
      <c r="AH966" s="109"/>
      <c r="AI966" s="109"/>
      <c r="AJ966" s="109"/>
      <c r="AK966" s="109"/>
      <c r="AL966" s="109"/>
      <c r="AM966" s="109"/>
      <c r="AN966" s="109"/>
      <c r="AO966" s="109"/>
      <c r="AP966" s="109"/>
      <c r="AQ966" s="109"/>
      <c r="AR966" s="109"/>
      <c r="AS966" s="109"/>
      <c r="AT966" s="109"/>
      <c r="AU966" s="109"/>
      <c r="AV966" s="1"/>
      <c r="AW966" s="1"/>
      <c r="AX966" s="1"/>
      <c r="AY966" s="1"/>
      <c r="AZ966" s="1"/>
    </row>
    <row r="967" spans="1:52" ht="13.5" customHeight="1" x14ac:dyDescent="0.2">
      <c r="A967" s="4"/>
      <c r="B967" s="112"/>
      <c r="C967" s="113"/>
      <c r="D967" s="5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09"/>
      <c r="AC967" s="109"/>
      <c r="AD967" s="109"/>
      <c r="AE967" s="109"/>
      <c r="AF967" s="109"/>
      <c r="AG967" s="109"/>
      <c r="AH967" s="109"/>
      <c r="AI967" s="109"/>
      <c r="AJ967" s="109"/>
      <c r="AK967" s="109"/>
      <c r="AL967" s="109"/>
      <c r="AM967" s="109"/>
      <c r="AN967" s="109"/>
      <c r="AO967" s="109"/>
      <c r="AP967" s="109"/>
      <c r="AQ967" s="109"/>
      <c r="AR967" s="109"/>
      <c r="AS967" s="109"/>
      <c r="AT967" s="109"/>
      <c r="AU967" s="109"/>
      <c r="AV967" s="1"/>
      <c r="AW967" s="1"/>
      <c r="AX967" s="1"/>
      <c r="AY967" s="1"/>
      <c r="AZ967" s="1"/>
    </row>
    <row r="968" spans="1:52" ht="13.5" customHeight="1" x14ac:dyDescent="0.2">
      <c r="A968" s="4"/>
      <c r="B968" s="112"/>
      <c r="C968" s="113"/>
      <c r="D968" s="5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09"/>
      <c r="AC968" s="109"/>
      <c r="AD968" s="109"/>
      <c r="AE968" s="109"/>
      <c r="AF968" s="109"/>
      <c r="AG968" s="109"/>
      <c r="AH968" s="109"/>
      <c r="AI968" s="109"/>
      <c r="AJ968" s="109"/>
      <c r="AK968" s="109"/>
      <c r="AL968" s="109"/>
      <c r="AM968" s="109"/>
      <c r="AN968" s="109"/>
      <c r="AO968" s="109"/>
      <c r="AP968" s="109"/>
      <c r="AQ968" s="109"/>
      <c r="AR968" s="109"/>
      <c r="AS968" s="109"/>
      <c r="AT968" s="109"/>
      <c r="AU968" s="109"/>
      <c r="AV968" s="1"/>
      <c r="AW968" s="1"/>
      <c r="AX968" s="1"/>
      <c r="AY968" s="1"/>
      <c r="AZ968" s="1"/>
    </row>
    <row r="969" spans="1:52" ht="13.5" customHeight="1" x14ac:dyDescent="0.2">
      <c r="A969" s="4"/>
      <c r="B969" s="112"/>
      <c r="C969" s="113"/>
      <c r="D969" s="5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09"/>
      <c r="AC969" s="109"/>
      <c r="AD969" s="109"/>
      <c r="AE969" s="109"/>
      <c r="AF969" s="109"/>
      <c r="AG969" s="109"/>
      <c r="AH969" s="109"/>
      <c r="AI969" s="109"/>
      <c r="AJ969" s="109"/>
      <c r="AK969" s="109"/>
      <c r="AL969" s="109"/>
      <c r="AM969" s="109"/>
      <c r="AN969" s="109"/>
      <c r="AO969" s="109"/>
      <c r="AP969" s="109"/>
      <c r="AQ969" s="109"/>
      <c r="AR969" s="109"/>
      <c r="AS969" s="109"/>
      <c r="AT969" s="109"/>
      <c r="AU969" s="109"/>
      <c r="AV969" s="1"/>
      <c r="AW969" s="1"/>
      <c r="AX969" s="1"/>
      <c r="AY969" s="1"/>
      <c r="AZ969" s="1"/>
    </row>
    <row r="970" spans="1:52" ht="13.5" customHeight="1" x14ac:dyDescent="0.2">
      <c r="A970" s="4"/>
      <c r="B970" s="112"/>
      <c r="C970" s="113"/>
      <c r="D970" s="5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09"/>
      <c r="AC970" s="109"/>
      <c r="AD970" s="109"/>
      <c r="AE970" s="109"/>
      <c r="AF970" s="109"/>
      <c r="AG970" s="109"/>
      <c r="AH970" s="109"/>
      <c r="AI970" s="109"/>
      <c r="AJ970" s="109"/>
      <c r="AK970" s="109"/>
      <c r="AL970" s="109"/>
      <c r="AM970" s="109"/>
      <c r="AN970" s="109"/>
      <c r="AO970" s="109"/>
      <c r="AP970" s="109"/>
      <c r="AQ970" s="109"/>
      <c r="AR970" s="109"/>
      <c r="AS970" s="109"/>
      <c r="AT970" s="109"/>
      <c r="AU970" s="109"/>
      <c r="AV970" s="1"/>
      <c r="AW970" s="1"/>
      <c r="AX970" s="1"/>
      <c r="AY970" s="1"/>
      <c r="AZ970" s="1"/>
    </row>
    <row r="971" spans="1:52" ht="13.5" customHeight="1" x14ac:dyDescent="0.2">
      <c r="A971" s="4"/>
      <c r="B971" s="112"/>
      <c r="C971" s="113"/>
      <c r="D971" s="5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09"/>
      <c r="AC971" s="109"/>
      <c r="AD971" s="109"/>
      <c r="AE971" s="109"/>
      <c r="AF971" s="109"/>
      <c r="AG971" s="109"/>
      <c r="AH971" s="109"/>
      <c r="AI971" s="109"/>
      <c r="AJ971" s="109"/>
      <c r="AK971" s="109"/>
      <c r="AL971" s="109"/>
      <c r="AM971" s="109"/>
      <c r="AN971" s="109"/>
      <c r="AO971" s="109"/>
      <c r="AP971" s="109"/>
      <c r="AQ971" s="109"/>
      <c r="AR971" s="109"/>
      <c r="AS971" s="109"/>
      <c r="AT971" s="109"/>
      <c r="AU971" s="109"/>
      <c r="AV971" s="1"/>
      <c r="AW971" s="1"/>
      <c r="AX971" s="1"/>
      <c r="AY971" s="1"/>
      <c r="AZ971" s="1"/>
    </row>
    <row r="972" spans="1:52" ht="13.5" customHeight="1" x14ac:dyDescent="0.2">
      <c r="A972" s="4"/>
      <c r="B972" s="112"/>
      <c r="C972" s="113"/>
      <c r="D972" s="5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09"/>
      <c r="AC972" s="109"/>
      <c r="AD972" s="109"/>
      <c r="AE972" s="109"/>
      <c r="AF972" s="109"/>
      <c r="AG972" s="109"/>
      <c r="AH972" s="109"/>
      <c r="AI972" s="109"/>
      <c r="AJ972" s="109"/>
      <c r="AK972" s="109"/>
      <c r="AL972" s="109"/>
      <c r="AM972" s="109"/>
      <c r="AN972" s="109"/>
      <c r="AO972" s="109"/>
      <c r="AP972" s="109"/>
      <c r="AQ972" s="109"/>
      <c r="AR972" s="109"/>
      <c r="AS972" s="109"/>
      <c r="AT972" s="109"/>
      <c r="AU972" s="109"/>
      <c r="AV972" s="1"/>
      <c r="AW972" s="1"/>
      <c r="AX972" s="1"/>
      <c r="AY972" s="1"/>
      <c r="AZ972" s="1"/>
    </row>
    <row r="973" spans="1:52" ht="13.5" customHeight="1" x14ac:dyDescent="0.2">
      <c r="A973" s="4"/>
      <c r="B973" s="112"/>
      <c r="C973" s="113"/>
      <c r="D973" s="5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09"/>
      <c r="AC973" s="109"/>
      <c r="AD973" s="109"/>
      <c r="AE973" s="109"/>
      <c r="AF973" s="109"/>
      <c r="AG973" s="109"/>
      <c r="AH973" s="109"/>
      <c r="AI973" s="109"/>
      <c r="AJ973" s="109"/>
      <c r="AK973" s="109"/>
      <c r="AL973" s="109"/>
      <c r="AM973" s="109"/>
      <c r="AN973" s="109"/>
      <c r="AO973" s="109"/>
      <c r="AP973" s="109"/>
      <c r="AQ973" s="109"/>
      <c r="AR973" s="109"/>
      <c r="AS973" s="109"/>
      <c r="AT973" s="109"/>
      <c r="AU973" s="109"/>
      <c r="AV973" s="1"/>
      <c r="AW973" s="1"/>
      <c r="AX973" s="1"/>
      <c r="AY973" s="1"/>
      <c r="AZ973" s="1"/>
    </row>
    <row r="974" spans="1:52" ht="13.5" customHeight="1" x14ac:dyDescent="0.2">
      <c r="A974" s="4"/>
      <c r="B974" s="112"/>
      <c r="C974" s="113"/>
      <c r="D974" s="5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09"/>
      <c r="AC974" s="109"/>
      <c r="AD974" s="109"/>
      <c r="AE974" s="109"/>
      <c r="AF974" s="109"/>
      <c r="AG974" s="109"/>
      <c r="AH974" s="109"/>
      <c r="AI974" s="109"/>
      <c r="AJ974" s="109"/>
      <c r="AK974" s="109"/>
      <c r="AL974" s="109"/>
      <c r="AM974" s="109"/>
      <c r="AN974" s="109"/>
      <c r="AO974" s="109"/>
      <c r="AP974" s="109"/>
      <c r="AQ974" s="109"/>
      <c r="AR974" s="109"/>
      <c r="AS974" s="109"/>
      <c r="AT974" s="109"/>
      <c r="AU974" s="109"/>
      <c r="AV974" s="1"/>
      <c r="AW974" s="1"/>
      <c r="AX974" s="1"/>
      <c r="AY974" s="1"/>
      <c r="AZ974" s="1"/>
    </row>
    <row r="975" spans="1:52" ht="13.5" customHeight="1" x14ac:dyDescent="0.2">
      <c r="A975" s="4"/>
      <c r="B975" s="112"/>
      <c r="C975" s="113"/>
      <c r="D975" s="5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09"/>
      <c r="AC975" s="109"/>
      <c r="AD975" s="109"/>
      <c r="AE975" s="109"/>
      <c r="AF975" s="109"/>
      <c r="AG975" s="109"/>
      <c r="AH975" s="109"/>
      <c r="AI975" s="109"/>
      <c r="AJ975" s="109"/>
      <c r="AK975" s="109"/>
      <c r="AL975" s="109"/>
      <c r="AM975" s="109"/>
      <c r="AN975" s="109"/>
      <c r="AO975" s="109"/>
      <c r="AP975" s="109"/>
      <c r="AQ975" s="109"/>
      <c r="AR975" s="109"/>
      <c r="AS975" s="109"/>
      <c r="AT975" s="109"/>
      <c r="AU975" s="109"/>
      <c r="AV975" s="1"/>
      <c r="AW975" s="1"/>
      <c r="AX975" s="1"/>
      <c r="AY975" s="1"/>
      <c r="AZ975" s="1"/>
    </row>
    <row r="976" spans="1:52" ht="13.5" customHeight="1" x14ac:dyDescent="0.2">
      <c r="A976" s="4"/>
      <c r="B976" s="112"/>
      <c r="C976" s="113"/>
      <c r="D976" s="5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09"/>
      <c r="AC976" s="109"/>
      <c r="AD976" s="109"/>
      <c r="AE976" s="109"/>
      <c r="AF976" s="109"/>
      <c r="AG976" s="109"/>
      <c r="AH976" s="109"/>
      <c r="AI976" s="109"/>
      <c r="AJ976" s="109"/>
      <c r="AK976" s="109"/>
      <c r="AL976" s="109"/>
      <c r="AM976" s="109"/>
      <c r="AN976" s="109"/>
      <c r="AO976" s="109"/>
      <c r="AP976" s="109"/>
      <c r="AQ976" s="109"/>
      <c r="AR976" s="109"/>
      <c r="AS976" s="109"/>
      <c r="AT976" s="109"/>
      <c r="AU976" s="109"/>
      <c r="AV976" s="1"/>
      <c r="AW976" s="1"/>
      <c r="AX976" s="1"/>
      <c r="AY976" s="1"/>
      <c r="AZ976" s="1"/>
    </row>
    <row r="977" spans="1:52" ht="13.5" customHeight="1" x14ac:dyDescent="0.2">
      <c r="A977" s="4"/>
      <c r="B977" s="112"/>
      <c r="C977" s="113"/>
      <c r="D977" s="5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09"/>
      <c r="AC977" s="109"/>
      <c r="AD977" s="109"/>
      <c r="AE977" s="109"/>
      <c r="AF977" s="109"/>
      <c r="AG977" s="109"/>
      <c r="AH977" s="109"/>
      <c r="AI977" s="109"/>
      <c r="AJ977" s="109"/>
      <c r="AK977" s="109"/>
      <c r="AL977" s="109"/>
      <c r="AM977" s="109"/>
      <c r="AN977" s="109"/>
      <c r="AO977" s="109"/>
      <c r="AP977" s="109"/>
      <c r="AQ977" s="109"/>
      <c r="AR977" s="109"/>
      <c r="AS977" s="109"/>
      <c r="AT977" s="109"/>
      <c r="AU977" s="109"/>
      <c r="AV977" s="1"/>
      <c r="AW977" s="1"/>
      <c r="AX977" s="1"/>
      <c r="AY977" s="1"/>
      <c r="AZ977" s="1"/>
    </row>
    <row r="978" spans="1:52" ht="13.5" customHeight="1" x14ac:dyDescent="0.2">
      <c r="A978" s="4"/>
      <c r="B978" s="112"/>
      <c r="C978" s="113"/>
      <c r="D978" s="5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09"/>
      <c r="AC978" s="109"/>
      <c r="AD978" s="109"/>
      <c r="AE978" s="109"/>
      <c r="AF978" s="109"/>
      <c r="AG978" s="109"/>
      <c r="AH978" s="109"/>
      <c r="AI978" s="109"/>
      <c r="AJ978" s="109"/>
      <c r="AK978" s="109"/>
      <c r="AL978" s="109"/>
      <c r="AM978" s="109"/>
      <c r="AN978" s="109"/>
      <c r="AO978" s="109"/>
      <c r="AP978" s="109"/>
      <c r="AQ978" s="109"/>
      <c r="AR978" s="109"/>
      <c r="AS978" s="109"/>
      <c r="AT978" s="109"/>
      <c r="AU978" s="109"/>
      <c r="AV978" s="1"/>
      <c r="AW978" s="1"/>
      <c r="AX978" s="1"/>
      <c r="AY978" s="1"/>
      <c r="AZ978" s="1"/>
    </row>
    <row r="979" spans="1:52" ht="13.5" customHeight="1" x14ac:dyDescent="0.2">
      <c r="A979" s="4"/>
      <c r="B979" s="112"/>
      <c r="C979" s="113"/>
      <c r="D979" s="5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09"/>
      <c r="AC979" s="109"/>
      <c r="AD979" s="109"/>
      <c r="AE979" s="109"/>
      <c r="AF979" s="109"/>
      <c r="AG979" s="109"/>
      <c r="AH979" s="109"/>
      <c r="AI979" s="109"/>
      <c r="AJ979" s="109"/>
      <c r="AK979" s="109"/>
      <c r="AL979" s="109"/>
      <c r="AM979" s="109"/>
      <c r="AN979" s="109"/>
      <c r="AO979" s="109"/>
      <c r="AP979" s="109"/>
      <c r="AQ979" s="109"/>
      <c r="AR979" s="109"/>
      <c r="AS979" s="109"/>
      <c r="AT979" s="109"/>
      <c r="AU979" s="109"/>
      <c r="AV979" s="1"/>
      <c r="AW979" s="1"/>
      <c r="AX979" s="1"/>
      <c r="AY979" s="1"/>
      <c r="AZ979" s="1"/>
    </row>
    <row r="980" spans="1:52" ht="13.5" customHeight="1" x14ac:dyDescent="0.2">
      <c r="A980" s="4"/>
      <c r="B980" s="112"/>
      <c r="C980" s="113"/>
      <c r="D980" s="5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09"/>
      <c r="AC980" s="109"/>
      <c r="AD980" s="109"/>
      <c r="AE980" s="109"/>
      <c r="AF980" s="109"/>
      <c r="AG980" s="109"/>
      <c r="AH980" s="109"/>
      <c r="AI980" s="109"/>
      <c r="AJ980" s="109"/>
      <c r="AK980" s="109"/>
      <c r="AL980" s="109"/>
      <c r="AM980" s="109"/>
      <c r="AN980" s="109"/>
      <c r="AO980" s="109"/>
      <c r="AP980" s="109"/>
      <c r="AQ980" s="109"/>
      <c r="AR980" s="109"/>
      <c r="AS980" s="109"/>
      <c r="AT980" s="109"/>
      <c r="AU980" s="109"/>
      <c r="AV980" s="1"/>
      <c r="AW980" s="1"/>
      <c r="AX980" s="1"/>
      <c r="AY980" s="1"/>
      <c r="AZ980" s="1"/>
    </row>
    <row r="981" spans="1:52" ht="13.5" customHeight="1" x14ac:dyDescent="0.2">
      <c r="A981" s="4"/>
      <c r="B981" s="112"/>
      <c r="C981" s="113"/>
      <c r="D981" s="5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09"/>
      <c r="AC981" s="109"/>
      <c r="AD981" s="109"/>
      <c r="AE981" s="109"/>
      <c r="AF981" s="109"/>
      <c r="AG981" s="109"/>
      <c r="AH981" s="109"/>
      <c r="AI981" s="109"/>
      <c r="AJ981" s="109"/>
      <c r="AK981" s="109"/>
      <c r="AL981" s="109"/>
      <c r="AM981" s="109"/>
      <c r="AN981" s="109"/>
      <c r="AO981" s="109"/>
      <c r="AP981" s="109"/>
      <c r="AQ981" s="109"/>
      <c r="AR981" s="109"/>
      <c r="AS981" s="109"/>
      <c r="AT981" s="109"/>
      <c r="AU981" s="109"/>
      <c r="AV981" s="1"/>
      <c r="AW981" s="1"/>
      <c r="AX981" s="1"/>
      <c r="AY981" s="1"/>
      <c r="AZ981" s="1"/>
    </row>
    <row r="982" spans="1:52" ht="13.5" customHeight="1" x14ac:dyDescent="0.2">
      <c r="A982" s="4"/>
      <c r="B982" s="112"/>
      <c r="C982" s="113"/>
      <c r="D982" s="5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09"/>
      <c r="AC982" s="109"/>
      <c r="AD982" s="109"/>
      <c r="AE982" s="109"/>
      <c r="AF982" s="109"/>
      <c r="AG982" s="109"/>
      <c r="AH982" s="109"/>
      <c r="AI982" s="109"/>
      <c r="AJ982" s="109"/>
      <c r="AK982" s="109"/>
      <c r="AL982" s="109"/>
      <c r="AM982" s="109"/>
      <c r="AN982" s="109"/>
      <c r="AO982" s="109"/>
      <c r="AP982" s="109"/>
      <c r="AQ982" s="109"/>
      <c r="AR982" s="109"/>
      <c r="AS982" s="109"/>
      <c r="AT982" s="109"/>
      <c r="AU982" s="109"/>
      <c r="AV982" s="1"/>
      <c r="AW982" s="1"/>
      <c r="AX982" s="1"/>
      <c r="AY982" s="1"/>
      <c r="AZ982" s="1"/>
    </row>
    <row r="983" spans="1:52" ht="13.5" customHeight="1" x14ac:dyDescent="0.2">
      <c r="A983" s="4"/>
      <c r="B983" s="112"/>
      <c r="C983" s="113"/>
      <c r="D983" s="5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09"/>
      <c r="AC983" s="109"/>
      <c r="AD983" s="109"/>
      <c r="AE983" s="109"/>
      <c r="AF983" s="109"/>
      <c r="AG983" s="109"/>
      <c r="AH983" s="109"/>
      <c r="AI983" s="109"/>
      <c r="AJ983" s="109"/>
      <c r="AK983" s="109"/>
      <c r="AL983" s="109"/>
      <c r="AM983" s="109"/>
      <c r="AN983" s="109"/>
      <c r="AO983" s="109"/>
      <c r="AP983" s="109"/>
      <c r="AQ983" s="109"/>
      <c r="AR983" s="109"/>
      <c r="AS983" s="109"/>
      <c r="AT983" s="109"/>
      <c r="AU983" s="109"/>
      <c r="AV983" s="1"/>
      <c r="AW983" s="1"/>
      <c r="AX983" s="1"/>
      <c r="AY983" s="1"/>
      <c r="AZ983" s="1"/>
    </row>
    <row r="984" spans="1:52" ht="13.5" customHeight="1" x14ac:dyDescent="0.2">
      <c r="A984" s="4"/>
      <c r="B984" s="112"/>
      <c r="C984" s="113"/>
      <c r="D984" s="5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09"/>
      <c r="AC984" s="109"/>
      <c r="AD984" s="109"/>
      <c r="AE984" s="109"/>
      <c r="AF984" s="109"/>
      <c r="AG984" s="109"/>
      <c r="AH984" s="109"/>
      <c r="AI984" s="109"/>
      <c r="AJ984" s="109"/>
      <c r="AK984" s="109"/>
      <c r="AL984" s="109"/>
      <c r="AM984" s="109"/>
      <c r="AN984" s="109"/>
      <c r="AO984" s="109"/>
      <c r="AP984" s="109"/>
      <c r="AQ984" s="109"/>
      <c r="AR984" s="109"/>
      <c r="AS984" s="109"/>
      <c r="AT984" s="109"/>
      <c r="AU984" s="109"/>
      <c r="AV984" s="1"/>
      <c r="AW984" s="1"/>
      <c r="AX984" s="1"/>
      <c r="AY984" s="1"/>
      <c r="AZ984" s="1"/>
    </row>
    <row r="985" spans="1:52" ht="13.5" customHeight="1" x14ac:dyDescent="0.2">
      <c r="A985" s="4"/>
      <c r="B985" s="112"/>
      <c r="C985" s="113"/>
      <c r="D985" s="5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09"/>
      <c r="AC985" s="109"/>
      <c r="AD985" s="109"/>
      <c r="AE985" s="109"/>
      <c r="AF985" s="109"/>
      <c r="AG985" s="109"/>
      <c r="AH985" s="109"/>
      <c r="AI985" s="109"/>
      <c r="AJ985" s="109"/>
      <c r="AK985" s="109"/>
      <c r="AL985" s="109"/>
      <c r="AM985" s="109"/>
      <c r="AN985" s="109"/>
      <c r="AO985" s="109"/>
      <c r="AP985" s="109"/>
      <c r="AQ985" s="109"/>
      <c r="AR985" s="109"/>
      <c r="AS985" s="109"/>
      <c r="AT985" s="109"/>
      <c r="AU985" s="109"/>
      <c r="AV985" s="1"/>
      <c r="AW985" s="1"/>
      <c r="AX985" s="1"/>
      <c r="AY985" s="1"/>
      <c r="AZ985" s="1"/>
    </row>
    <row r="986" spans="1:52" ht="13.5" customHeight="1" x14ac:dyDescent="0.2">
      <c r="A986" s="4"/>
      <c r="B986" s="112"/>
      <c r="C986" s="113"/>
      <c r="D986" s="5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09"/>
      <c r="AC986" s="109"/>
      <c r="AD986" s="109"/>
      <c r="AE986" s="109"/>
      <c r="AF986" s="109"/>
      <c r="AG986" s="109"/>
      <c r="AH986" s="109"/>
      <c r="AI986" s="109"/>
      <c r="AJ986" s="109"/>
      <c r="AK986" s="109"/>
      <c r="AL986" s="109"/>
      <c r="AM986" s="109"/>
      <c r="AN986" s="109"/>
      <c r="AO986" s="109"/>
      <c r="AP986" s="109"/>
      <c r="AQ986" s="109"/>
      <c r="AR986" s="109"/>
      <c r="AS986" s="109"/>
      <c r="AT986" s="109"/>
      <c r="AU986" s="109"/>
      <c r="AV986" s="1"/>
      <c r="AW986" s="1"/>
      <c r="AX986" s="1"/>
      <c r="AY986" s="1"/>
      <c r="AZ986" s="1"/>
    </row>
    <row r="987" spans="1:52" ht="13.5" customHeight="1" x14ac:dyDescent="0.2">
      <c r="A987" s="4"/>
      <c r="B987" s="112"/>
      <c r="C987" s="113"/>
      <c r="D987" s="5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09"/>
      <c r="AC987" s="109"/>
      <c r="AD987" s="109"/>
      <c r="AE987" s="109"/>
      <c r="AF987" s="109"/>
      <c r="AG987" s="109"/>
      <c r="AH987" s="109"/>
      <c r="AI987" s="109"/>
      <c r="AJ987" s="109"/>
      <c r="AK987" s="109"/>
      <c r="AL987" s="109"/>
      <c r="AM987" s="109"/>
      <c r="AN987" s="109"/>
      <c r="AO987" s="109"/>
      <c r="AP987" s="109"/>
      <c r="AQ987" s="109"/>
      <c r="AR987" s="109"/>
      <c r="AS987" s="109"/>
      <c r="AT987" s="109"/>
      <c r="AU987" s="109"/>
      <c r="AV987" s="1"/>
      <c r="AW987" s="1"/>
      <c r="AX987" s="1"/>
      <c r="AY987" s="1"/>
      <c r="AZ987" s="1"/>
    </row>
    <row r="988" spans="1:52" ht="13.5" customHeight="1" x14ac:dyDescent="0.2">
      <c r="A988" s="4"/>
      <c r="B988" s="112"/>
      <c r="C988" s="113"/>
      <c r="D988" s="5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09"/>
      <c r="AC988" s="109"/>
      <c r="AD988" s="109"/>
      <c r="AE988" s="109"/>
      <c r="AF988" s="109"/>
      <c r="AG988" s="109"/>
      <c r="AH988" s="109"/>
      <c r="AI988" s="109"/>
      <c r="AJ988" s="109"/>
      <c r="AK988" s="109"/>
      <c r="AL988" s="109"/>
      <c r="AM988" s="109"/>
      <c r="AN988" s="109"/>
      <c r="AO988" s="109"/>
      <c r="AP988" s="109"/>
      <c r="AQ988" s="109"/>
      <c r="AR988" s="109"/>
      <c r="AS988" s="109"/>
      <c r="AT988" s="109"/>
      <c r="AU988" s="109"/>
      <c r="AV988" s="1"/>
      <c r="AW988" s="1"/>
      <c r="AX988" s="1"/>
      <c r="AY988" s="1"/>
      <c r="AZ988" s="1"/>
    </row>
    <row r="989" spans="1:52" ht="13.5" customHeight="1" x14ac:dyDescent="0.2">
      <c r="A989" s="4"/>
      <c r="B989" s="112"/>
      <c r="C989" s="113"/>
      <c r="D989" s="5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09"/>
      <c r="AC989" s="109"/>
      <c r="AD989" s="109"/>
      <c r="AE989" s="109"/>
      <c r="AF989" s="109"/>
      <c r="AG989" s="109"/>
      <c r="AH989" s="109"/>
      <c r="AI989" s="109"/>
      <c r="AJ989" s="109"/>
      <c r="AK989" s="109"/>
      <c r="AL989" s="109"/>
      <c r="AM989" s="109"/>
      <c r="AN989" s="109"/>
      <c r="AO989" s="109"/>
      <c r="AP989" s="109"/>
      <c r="AQ989" s="109"/>
      <c r="AR989" s="109"/>
      <c r="AS989" s="109"/>
      <c r="AT989" s="109"/>
      <c r="AU989" s="109"/>
      <c r="AV989" s="1"/>
      <c r="AW989" s="1"/>
      <c r="AX989" s="1"/>
      <c r="AY989" s="1"/>
      <c r="AZ989" s="1"/>
    </row>
    <row r="990" spans="1:52" ht="13.5" customHeight="1" x14ac:dyDescent="0.2">
      <c r="A990" s="4"/>
      <c r="B990" s="112"/>
      <c r="C990" s="113"/>
      <c r="D990" s="5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09"/>
      <c r="AC990" s="109"/>
      <c r="AD990" s="109"/>
      <c r="AE990" s="109"/>
      <c r="AF990" s="109"/>
      <c r="AG990" s="109"/>
      <c r="AH990" s="109"/>
      <c r="AI990" s="109"/>
      <c r="AJ990" s="109"/>
      <c r="AK990" s="109"/>
      <c r="AL990" s="109"/>
      <c r="AM990" s="109"/>
      <c r="AN990" s="109"/>
      <c r="AO990" s="109"/>
      <c r="AP990" s="109"/>
      <c r="AQ990" s="109"/>
      <c r="AR990" s="109"/>
      <c r="AS990" s="109"/>
      <c r="AT990" s="109"/>
      <c r="AU990" s="109"/>
      <c r="AV990" s="1"/>
      <c r="AW990" s="1"/>
      <c r="AX990" s="1"/>
      <c r="AY990" s="1"/>
      <c r="AZ990" s="1"/>
    </row>
    <row r="991" spans="1:52" ht="13.5" customHeight="1" x14ac:dyDescent="0.2">
      <c r="A991" s="4"/>
      <c r="B991" s="112"/>
      <c r="C991" s="113"/>
      <c r="D991" s="5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09"/>
      <c r="AC991" s="109"/>
      <c r="AD991" s="109"/>
      <c r="AE991" s="109"/>
      <c r="AF991" s="109"/>
      <c r="AG991" s="109"/>
      <c r="AH991" s="109"/>
      <c r="AI991" s="109"/>
      <c r="AJ991" s="109"/>
      <c r="AK991" s="109"/>
      <c r="AL991" s="109"/>
      <c r="AM991" s="109"/>
      <c r="AN991" s="109"/>
      <c r="AO991" s="109"/>
      <c r="AP991" s="109"/>
      <c r="AQ991" s="109"/>
      <c r="AR991" s="109"/>
      <c r="AS991" s="109"/>
      <c r="AT991" s="109"/>
      <c r="AU991" s="109"/>
      <c r="AV991" s="1"/>
      <c r="AW991" s="1"/>
      <c r="AX991" s="1"/>
      <c r="AY991" s="1"/>
      <c r="AZ991" s="1"/>
    </row>
    <row r="992" spans="1:52" ht="13.5" customHeight="1" x14ac:dyDescent="0.2">
      <c r="A992" s="4"/>
      <c r="B992" s="112"/>
      <c r="C992" s="113"/>
      <c r="D992" s="5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09"/>
      <c r="AC992" s="109"/>
      <c r="AD992" s="109"/>
      <c r="AE992" s="109"/>
      <c r="AF992" s="109"/>
      <c r="AG992" s="109"/>
      <c r="AH992" s="109"/>
      <c r="AI992" s="109"/>
      <c r="AJ992" s="109"/>
      <c r="AK992" s="109"/>
      <c r="AL992" s="109"/>
      <c r="AM992" s="109"/>
      <c r="AN992" s="109"/>
      <c r="AO992" s="109"/>
      <c r="AP992" s="109"/>
      <c r="AQ992" s="109"/>
      <c r="AR992" s="109"/>
      <c r="AS992" s="109"/>
      <c r="AT992" s="109"/>
      <c r="AU992" s="109"/>
      <c r="AV992" s="1"/>
      <c r="AW992" s="1"/>
      <c r="AX992" s="1"/>
      <c r="AY992" s="1"/>
      <c r="AZ992" s="1"/>
    </row>
    <row r="993" spans="1:52" ht="13.5" customHeight="1" x14ac:dyDescent="0.2">
      <c r="A993" s="4"/>
      <c r="B993" s="112"/>
      <c r="C993" s="113"/>
      <c r="D993" s="5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09"/>
      <c r="AC993" s="109"/>
      <c r="AD993" s="109"/>
      <c r="AE993" s="109"/>
      <c r="AF993" s="109"/>
      <c r="AG993" s="109"/>
      <c r="AH993" s="109"/>
      <c r="AI993" s="109"/>
      <c r="AJ993" s="109"/>
      <c r="AK993" s="109"/>
      <c r="AL993" s="109"/>
      <c r="AM993" s="109"/>
      <c r="AN993" s="109"/>
      <c r="AO993" s="109"/>
      <c r="AP993" s="109"/>
      <c r="AQ993" s="109"/>
      <c r="AR993" s="109"/>
      <c r="AS993" s="109"/>
      <c r="AT993" s="109"/>
      <c r="AU993" s="109"/>
      <c r="AV993" s="1"/>
      <c r="AW993" s="1"/>
      <c r="AX993" s="1"/>
      <c r="AY993" s="1"/>
      <c r="AZ993" s="1"/>
    </row>
    <row r="994" spans="1:52" ht="13.5" customHeight="1" x14ac:dyDescent="0.2">
      <c r="A994" s="4"/>
      <c r="B994" s="112"/>
      <c r="C994" s="113"/>
      <c r="D994" s="5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09"/>
      <c r="AC994" s="109"/>
      <c r="AD994" s="109"/>
      <c r="AE994" s="109"/>
      <c r="AF994" s="109"/>
      <c r="AG994" s="109"/>
      <c r="AH994" s="109"/>
      <c r="AI994" s="109"/>
      <c r="AJ994" s="109"/>
      <c r="AK994" s="109"/>
      <c r="AL994" s="109"/>
      <c r="AM994" s="109"/>
      <c r="AN994" s="109"/>
      <c r="AO994" s="109"/>
      <c r="AP994" s="109"/>
      <c r="AQ994" s="109"/>
      <c r="AR994" s="109"/>
      <c r="AS994" s="109"/>
      <c r="AT994" s="109"/>
      <c r="AU994" s="109"/>
      <c r="AV994" s="1"/>
      <c r="AW994" s="1"/>
      <c r="AX994" s="1"/>
      <c r="AY994" s="1"/>
      <c r="AZ994" s="1"/>
    </row>
    <row r="995" spans="1:52" ht="13.5" customHeight="1" x14ac:dyDescent="0.2">
      <c r="A995" s="4"/>
      <c r="B995" s="112"/>
      <c r="C995" s="113"/>
      <c r="D995" s="5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09"/>
      <c r="AC995" s="109"/>
      <c r="AD995" s="109"/>
      <c r="AE995" s="109"/>
      <c r="AF995" s="109"/>
      <c r="AG995" s="109"/>
      <c r="AH995" s="109"/>
      <c r="AI995" s="109"/>
      <c r="AJ995" s="109"/>
      <c r="AK995" s="109"/>
      <c r="AL995" s="109"/>
      <c r="AM995" s="109"/>
      <c r="AN995" s="109"/>
      <c r="AO995" s="109"/>
      <c r="AP995" s="109"/>
      <c r="AQ995" s="109"/>
      <c r="AR995" s="109"/>
      <c r="AS995" s="109"/>
      <c r="AT995" s="109"/>
      <c r="AU995" s="109"/>
      <c r="AV995" s="1"/>
      <c r="AW995" s="1"/>
      <c r="AX995" s="1"/>
      <c r="AY995" s="1"/>
      <c r="AZ995" s="1"/>
    </row>
    <row r="996" spans="1:52" ht="13.5" customHeight="1" x14ac:dyDescent="0.2">
      <c r="A996" s="4"/>
      <c r="B996" s="112"/>
      <c r="C996" s="113"/>
      <c r="D996" s="5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09"/>
      <c r="AC996" s="109"/>
      <c r="AD996" s="109"/>
      <c r="AE996" s="109"/>
      <c r="AF996" s="109"/>
      <c r="AG996" s="109"/>
      <c r="AH996" s="109"/>
      <c r="AI996" s="109"/>
      <c r="AJ996" s="109"/>
      <c r="AK996" s="109"/>
      <c r="AL996" s="109"/>
      <c r="AM996" s="109"/>
      <c r="AN996" s="109"/>
      <c r="AO996" s="109"/>
      <c r="AP996" s="109"/>
      <c r="AQ996" s="109"/>
      <c r="AR996" s="109"/>
      <c r="AS996" s="109"/>
      <c r="AT996" s="109"/>
      <c r="AU996" s="109"/>
      <c r="AV996" s="1"/>
      <c r="AW996" s="1"/>
      <c r="AX996" s="1"/>
      <c r="AY996" s="1"/>
      <c r="AZ996" s="1"/>
    </row>
    <row r="997" spans="1:52" ht="13.5" customHeight="1" x14ac:dyDescent="0.2">
      <c r="A997" s="4"/>
      <c r="B997" s="112"/>
      <c r="C997" s="113"/>
      <c r="D997" s="5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09"/>
      <c r="AC997" s="109"/>
      <c r="AD997" s="109"/>
      <c r="AE997" s="109"/>
      <c r="AF997" s="109"/>
      <c r="AG997" s="109"/>
      <c r="AH997" s="109"/>
      <c r="AI997" s="109"/>
      <c r="AJ997" s="109"/>
      <c r="AK997" s="109"/>
      <c r="AL997" s="109"/>
      <c r="AM997" s="109"/>
      <c r="AN997" s="109"/>
      <c r="AO997" s="109"/>
      <c r="AP997" s="109"/>
      <c r="AQ997" s="109"/>
      <c r="AR997" s="109"/>
      <c r="AS997" s="109"/>
      <c r="AT997" s="109"/>
      <c r="AU997" s="109"/>
      <c r="AV997" s="1"/>
      <c r="AW997" s="1"/>
      <c r="AX997" s="1"/>
      <c r="AY997" s="1"/>
      <c r="AZ997" s="1"/>
    </row>
    <row r="998" spans="1:52" ht="13.5" customHeight="1" x14ac:dyDescent="0.2">
      <c r="A998" s="4"/>
      <c r="B998" s="112"/>
      <c r="C998" s="113"/>
      <c r="D998" s="5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09"/>
      <c r="AC998" s="109"/>
      <c r="AD998" s="109"/>
      <c r="AE998" s="109"/>
      <c r="AF998" s="109"/>
      <c r="AG998" s="109"/>
      <c r="AH998" s="109"/>
      <c r="AI998" s="109"/>
      <c r="AJ998" s="109"/>
      <c r="AK998" s="109"/>
      <c r="AL998" s="109"/>
      <c r="AM998" s="109"/>
      <c r="AN998" s="109"/>
      <c r="AO998" s="109"/>
      <c r="AP998" s="109"/>
      <c r="AQ998" s="109"/>
      <c r="AR998" s="109"/>
      <c r="AS998" s="109"/>
      <c r="AT998" s="109"/>
      <c r="AU998" s="109"/>
      <c r="AV998" s="1"/>
      <c r="AW998" s="1"/>
      <c r="AX998" s="1"/>
      <c r="AY998" s="1"/>
      <c r="AZ998" s="1"/>
    </row>
    <row r="999" spans="1:52" ht="13.5" customHeight="1" x14ac:dyDescent="0.2">
      <c r="A999" s="4"/>
      <c r="B999" s="112"/>
      <c r="C999" s="113"/>
      <c r="D999" s="5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09"/>
      <c r="AC999" s="109"/>
      <c r="AD999" s="109"/>
      <c r="AE999" s="109"/>
      <c r="AF999" s="109"/>
      <c r="AG999" s="109"/>
      <c r="AH999" s="109"/>
      <c r="AI999" s="109"/>
      <c r="AJ999" s="109"/>
      <c r="AK999" s="109"/>
      <c r="AL999" s="109"/>
      <c r="AM999" s="109"/>
      <c r="AN999" s="109"/>
      <c r="AO999" s="109"/>
      <c r="AP999" s="109"/>
      <c r="AQ999" s="109"/>
      <c r="AR999" s="109"/>
      <c r="AS999" s="109"/>
      <c r="AT999" s="109"/>
      <c r="AU999" s="109"/>
      <c r="AV999" s="1"/>
      <c r="AW999" s="1"/>
      <c r="AX999" s="1"/>
      <c r="AY999" s="1"/>
      <c r="AZ999" s="1"/>
    </row>
    <row r="1000" spans="1:52" ht="13.5" customHeight="1" x14ac:dyDescent="0.2">
      <c r="A1000" s="4"/>
      <c r="B1000" s="112"/>
      <c r="C1000" s="113"/>
      <c r="D1000" s="5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09"/>
      <c r="AC1000" s="109"/>
      <c r="AD1000" s="109"/>
      <c r="AE1000" s="109"/>
      <c r="AF1000" s="109"/>
      <c r="AG1000" s="109"/>
      <c r="AH1000" s="109"/>
      <c r="AI1000" s="109"/>
      <c r="AJ1000" s="109"/>
      <c r="AK1000" s="109"/>
      <c r="AL1000" s="109"/>
      <c r="AM1000" s="109"/>
      <c r="AN1000" s="109"/>
      <c r="AO1000" s="109"/>
      <c r="AP1000" s="109"/>
      <c r="AQ1000" s="109"/>
      <c r="AR1000" s="109"/>
      <c r="AS1000" s="109"/>
      <c r="AT1000" s="109"/>
      <c r="AU1000" s="109"/>
      <c r="AV1000" s="1"/>
      <c r="AW1000" s="1"/>
      <c r="AX1000" s="1"/>
      <c r="AY1000" s="1"/>
      <c r="AZ1000" s="1"/>
    </row>
    <row r="1001" spans="1:52" ht="13.5" customHeight="1" x14ac:dyDescent="0.2">
      <c r="A1001" s="4"/>
      <c r="B1001" s="112"/>
      <c r="C1001" s="113"/>
      <c r="D1001" s="5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09"/>
      <c r="AC1001" s="109"/>
      <c r="AD1001" s="109"/>
      <c r="AE1001" s="109"/>
      <c r="AF1001" s="109"/>
      <c r="AG1001" s="109"/>
      <c r="AH1001" s="109"/>
      <c r="AI1001" s="109"/>
      <c r="AJ1001" s="109"/>
      <c r="AK1001" s="109"/>
      <c r="AL1001" s="109"/>
      <c r="AM1001" s="109"/>
      <c r="AN1001" s="109"/>
      <c r="AO1001" s="109"/>
      <c r="AP1001" s="109"/>
      <c r="AQ1001" s="109"/>
      <c r="AR1001" s="109"/>
      <c r="AS1001" s="109"/>
      <c r="AT1001" s="109"/>
      <c r="AU1001" s="109"/>
      <c r="AV1001" s="1"/>
      <c r="AW1001" s="1"/>
      <c r="AX1001" s="1"/>
      <c r="AY1001" s="1"/>
      <c r="AZ1001" s="1"/>
    </row>
    <row r="1002" spans="1:52" ht="13.5" customHeight="1" x14ac:dyDescent="0.2">
      <c r="A1002" s="4"/>
      <c r="B1002" s="112"/>
      <c r="C1002" s="113"/>
      <c r="D1002" s="5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09"/>
      <c r="AC1002" s="109"/>
      <c r="AD1002" s="109"/>
      <c r="AE1002" s="109"/>
      <c r="AF1002" s="109"/>
      <c r="AG1002" s="109"/>
      <c r="AH1002" s="109"/>
      <c r="AI1002" s="109"/>
      <c r="AJ1002" s="109"/>
      <c r="AK1002" s="109"/>
      <c r="AL1002" s="109"/>
      <c r="AM1002" s="109"/>
      <c r="AN1002" s="109"/>
      <c r="AO1002" s="109"/>
      <c r="AP1002" s="109"/>
      <c r="AQ1002" s="109"/>
      <c r="AR1002" s="109"/>
      <c r="AS1002" s="109"/>
      <c r="AT1002" s="109"/>
      <c r="AU1002" s="109"/>
      <c r="AV1002" s="1"/>
      <c r="AW1002" s="1"/>
      <c r="AX1002" s="1"/>
      <c r="AY1002" s="1"/>
      <c r="AZ1002" s="1"/>
    </row>
    <row r="1003" spans="1:52" ht="13.5" customHeight="1" x14ac:dyDescent="0.2">
      <c r="A1003" s="4"/>
      <c r="B1003" s="112"/>
      <c r="C1003" s="113"/>
      <c r="D1003" s="5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09"/>
      <c r="AC1003" s="109"/>
      <c r="AD1003" s="109"/>
      <c r="AE1003" s="109"/>
      <c r="AF1003" s="109"/>
      <c r="AG1003" s="109"/>
      <c r="AH1003" s="109"/>
      <c r="AI1003" s="109"/>
      <c r="AJ1003" s="109"/>
      <c r="AK1003" s="109"/>
      <c r="AL1003" s="109"/>
      <c r="AM1003" s="109"/>
      <c r="AN1003" s="109"/>
      <c r="AO1003" s="109"/>
      <c r="AP1003" s="109"/>
      <c r="AQ1003" s="109"/>
      <c r="AR1003" s="109"/>
      <c r="AS1003" s="109"/>
      <c r="AT1003" s="109"/>
      <c r="AU1003" s="109"/>
      <c r="AV1003" s="1"/>
      <c r="AW1003" s="1"/>
      <c r="AX1003" s="1"/>
      <c r="AY1003" s="1"/>
      <c r="AZ1003" s="1"/>
    </row>
    <row r="1004" spans="1:52" ht="13.5" customHeight="1" x14ac:dyDescent="0.2">
      <c r="A1004" s="4"/>
      <c r="B1004" s="112"/>
      <c r="C1004" s="113"/>
      <c r="D1004" s="5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09"/>
      <c r="AC1004" s="109"/>
      <c r="AD1004" s="109"/>
      <c r="AE1004" s="109"/>
      <c r="AF1004" s="109"/>
      <c r="AG1004" s="109"/>
      <c r="AH1004" s="109"/>
      <c r="AI1004" s="109"/>
      <c r="AJ1004" s="109"/>
      <c r="AK1004" s="109"/>
      <c r="AL1004" s="109"/>
      <c r="AM1004" s="109"/>
      <c r="AN1004" s="109"/>
      <c r="AO1004" s="109"/>
      <c r="AP1004" s="109"/>
      <c r="AQ1004" s="109"/>
      <c r="AR1004" s="109"/>
      <c r="AS1004" s="109"/>
      <c r="AT1004" s="109"/>
      <c r="AU1004" s="109"/>
      <c r="AV1004" s="1"/>
      <c r="AW1004" s="1"/>
      <c r="AX1004" s="1"/>
      <c r="AY1004" s="1"/>
      <c r="AZ1004" s="1"/>
    </row>
    <row r="1005" spans="1:52" ht="13.5" customHeight="1" x14ac:dyDescent="0.2">
      <c r="A1005" s="4"/>
      <c r="B1005" s="112"/>
      <c r="C1005" s="113"/>
      <c r="D1005" s="5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09"/>
      <c r="AC1005" s="109"/>
      <c r="AD1005" s="109"/>
      <c r="AE1005" s="109"/>
      <c r="AF1005" s="109"/>
      <c r="AG1005" s="109"/>
      <c r="AH1005" s="109"/>
      <c r="AI1005" s="109"/>
      <c r="AJ1005" s="109"/>
      <c r="AK1005" s="109"/>
      <c r="AL1005" s="109"/>
      <c r="AM1005" s="109"/>
      <c r="AN1005" s="109"/>
      <c r="AO1005" s="109"/>
      <c r="AP1005" s="109"/>
      <c r="AQ1005" s="109"/>
      <c r="AR1005" s="109"/>
      <c r="AS1005" s="109"/>
      <c r="AT1005" s="109"/>
      <c r="AU1005" s="109"/>
      <c r="AV1005" s="1"/>
      <c r="AW1005" s="1"/>
      <c r="AX1005" s="1"/>
      <c r="AY1005" s="1"/>
      <c r="AZ1005" s="1"/>
    </row>
    <row r="1006" spans="1:52" ht="13.5" customHeight="1" x14ac:dyDescent="0.2">
      <c r="A1006" s="4"/>
      <c r="B1006" s="112"/>
      <c r="C1006" s="113"/>
      <c r="D1006" s="5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09"/>
      <c r="AC1006" s="109"/>
      <c r="AD1006" s="109"/>
      <c r="AE1006" s="109"/>
      <c r="AF1006" s="109"/>
      <c r="AG1006" s="109"/>
      <c r="AH1006" s="109"/>
      <c r="AI1006" s="109"/>
      <c r="AJ1006" s="109"/>
      <c r="AK1006" s="109"/>
      <c r="AL1006" s="109"/>
      <c r="AM1006" s="109"/>
      <c r="AN1006" s="109"/>
      <c r="AO1006" s="109"/>
      <c r="AP1006" s="109"/>
      <c r="AQ1006" s="109"/>
      <c r="AR1006" s="109"/>
      <c r="AS1006" s="109"/>
      <c r="AT1006" s="109"/>
      <c r="AU1006" s="109"/>
      <c r="AV1006" s="1"/>
      <c r="AW1006" s="1"/>
      <c r="AX1006" s="1"/>
      <c r="AY1006" s="1"/>
      <c r="AZ1006" s="1"/>
    </row>
    <row r="1007" spans="1:52" ht="13.5" customHeight="1" x14ac:dyDescent="0.2">
      <c r="A1007" s="4"/>
      <c r="B1007" s="112"/>
      <c r="C1007" s="113"/>
      <c r="D1007" s="5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09"/>
      <c r="AC1007" s="109"/>
      <c r="AD1007" s="109"/>
      <c r="AE1007" s="109"/>
      <c r="AF1007" s="109"/>
      <c r="AG1007" s="109"/>
      <c r="AH1007" s="109"/>
      <c r="AI1007" s="109"/>
      <c r="AJ1007" s="109"/>
      <c r="AK1007" s="109"/>
      <c r="AL1007" s="109"/>
      <c r="AM1007" s="109"/>
      <c r="AN1007" s="109"/>
      <c r="AO1007" s="109"/>
      <c r="AP1007" s="109"/>
      <c r="AQ1007" s="109"/>
      <c r="AR1007" s="109"/>
      <c r="AS1007" s="109"/>
      <c r="AT1007" s="109"/>
      <c r="AU1007" s="109"/>
      <c r="AV1007" s="1"/>
      <c r="AW1007" s="1"/>
      <c r="AX1007" s="1"/>
      <c r="AY1007" s="1"/>
      <c r="AZ1007" s="1"/>
    </row>
    <row r="1008" spans="1:52" ht="13.5" customHeight="1" x14ac:dyDescent="0.2">
      <c r="A1008" s="4"/>
      <c r="B1008" s="112"/>
      <c r="C1008" s="113"/>
      <c r="D1008" s="5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09"/>
      <c r="AC1008" s="109"/>
      <c r="AD1008" s="109"/>
      <c r="AE1008" s="109"/>
      <c r="AF1008" s="109"/>
      <c r="AG1008" s="109"/>
      <c r="AH1008" s="109"/>
      <c r="AI1008" s="109"/>
      <c r="AJ1008" s="109"/>
      <c r="AK1008" s="109"/>
      <c r="AL1008" s="109"/>
      <c r="AM1008" s="109"/>
      <c r="AN1008" s="109"/>
      <c r="AO1008" s="109"/>
      <c r="AP1008" s="109"/>
      <c r="AQ1008" s="109"/>
      <c r="AR1008" s="109"/>
      <c r="AS1008" s="109"/>
      <c r="AT1008" s="109"/>
      <c r="AU1008" s="109"/>
      <c r="AV1008" s="1"/>
      <c r="AW1008" s="1"/>
      <c r="AX1008" s="1"/>
      <c r="AY1008" s="1"/>
      <c r="AZ1008" s="1"/>
    </row>
    <row r="1009" spans="1:52" ht="13.5" customHeight="1" x14ac:dyDescent="0.2">
      <c r="A1009" s="4"/>
      <c r="B1009" s="112"/>
      <c r="C1009" s="113"/>
      <c r="D1009" s="5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09"/>
      <c r="AC1009" s="109"/>
      <c r="AD1009" s="109"/>
      <c r="AE1009" s="109"/>
      <c r="AF1009" s="109"/>
      <c r="AG1009" s="109"/>
      <c r="AH1009" s="109"/>
      <c r="AI1009" s="109"/>
      <c r="AJ1009" s="109"/>
      <c r="AK1009" s="109"/>
      <c r="AL1009" s="109"/>
      <c r="AM1009" s="109"/>
      <c r="AN1009" s="109"/>
      <c r="AO1009" s="109"/>
      <c r="AP1009" s="109"/>
      <c r="AQ1009" s="109"/>
      <c r="AR1009" s="109"/>
      <c r="AS1009" s="109"/>
      <c r="AT1009" s="109"/>
      <c r="AU1009" s="109"/>
      <c r="AV1009" s="1"/>
      <c r="AW1009" s="1"/>
      <c r="AX1009" s="1"/>
      <c r="AY1009" s="1"/>
      <c r="AZ1009" s="1"/>
    </row>
    <row r="1010" spans="1:52" ht="13.5" customHeight="1" x14ac:dyDescent="0.2">
      <c r="A1010" s="4"/>
      <c r="B1010" s="112"/>
      <c r="C1010" s="113"/>
      <c r="D1010" s="5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09"/>
      <c r="AC1010" s="109"/>
      <c r="AD1010" s="109"/>
      <c r="AE1010" s="109"/>
      <c r="AF1010" s="109"/>
      <c r="AG1010" s="109"/>
      <c r="AH1010" s="109"/>
      <c r="AI1010" s="109"/>
      <c r="AJ1010" s="109"/>
      <c r="AK1010" s="109"/>
      <c r="AL1010" s="109"/>
      <c r="AM1010" s="109"/>
      <c r="AN1010" s="109"/>
      <c r="AO1010" s="109"/>
      <c r="AP1010" s="109"/>
      <c r="AQ1010" s="109"/>
      <c r="AR1010" s="109"/>
      <c r="AS1010" s="109"/>
      <c r="AT1010" s="109"/>
      <c r="AU1010" s="109"/>
      <c r="AV1010" s="1"/>
      <c r="AW1010" s="1"/>
      <c r="AX1010" s="1"/>
      <c r="AY1010" s="1"/>
      <c r="AZ1010" s="1"/>
    </row>
    <row r="1011" spans="1:52" ht="13.5" customHeight="1" x14ac:dyDescent="0.2">
      <c r="A1011" s="4"/>
      <c r="B1011" s="112"/>
      <c r="C1011" s="113"/>
      <c r="D1011" s="5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09"/>
      <c r="AC1011" s="109"/>
      <c r="AD1011" s="109"/>
      <c r="AE1011" s="109"/>
      <c r="AF1011" s="109"/>
      <c r="AG1011" s="109"/>
      <c r="AH1011" s="109"/>
      <c r="AI1011" s="109"/>
      <c r="AJ1011" s="109"/>
      <c r="AK1011" s="109"/>
      <c r="AL1011" s="109"/>
      <c r="AM1011" s="109"/>
      <c r="AN1011" s="109"/>
      <c r="AO1011" s="109"/>
      <c r="AP1011" s="109"/>
      <c r="AQ1011" s="109"/>
      <c r="AR1011" s="109"/>
      <c r="AS1011" s="109"/>
      <c r="AT1011" s="109"/>
      <c r="AU1011" s="109"/>
      <c r="AV1011" s="1"/>
      <c r="AW1011" s="1"/>
      <c r="AX1011" s="1"/>
      <c r="AY1011" s="1"/>
      <c r="AZ1011" s="1"/>
    </row>
    <row r="1012" spans="1:52" ht="13.5" customHeight="1" x14ac:dyDescent="0.2">
      <c r="A1012" s="4"/>
      <c r="B1012" s="112"/>
      <c r="C1012" s="113"/>
      <c r="D1012" s="5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09"/>
      <c r="AC1012" s="109"/>
      <c r="AD1012" s="109"/>
      <c r="AE1012" s="109"/>
      <c r="AF1012" s="109"/>
      <c r="AG1012" s="109"/>
      <c r="AH1012" s="109"/>
      <c r="AI1012" s="109"/>
      <c r="AJ1012" s="109"/>
      <c r="AK1012" s="109"/>
      <c r="AL1012" s="109"/>
      <c r="AM1012" s="109"/>
      <c r="AN1012" s="109"/>
      <c r="AO1012" s="109"/>
      <c r="AP1012" s="109"/>
      <c r="AQ1012" s="109"/>
      <c r="AR1012" s="109"/>
      <c r="AS1012" s="109"/>
      <c r="AT1012" s="109"/>
      <c r="AU1012" s="109"/>
      <c r="AV1012" s="1"/>
      <c r="AW1012" s="1"/>
      <c r="AX1012" s="1"/>
      <c r="AY1012" s="1"/>
      <c r="AZ1012" s="1"/>
    </row>
    <row r="1013" spans="1:52" ht="13.5" customHeight="1" x14ac:dyDescent="0.2">
      <c r="A1013" s="4"/>
      <c r="B1013" s="112"/>
      <c r="C1013" s="113"/>
      <c r="D1013" s="5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09"/>
      <c r="AC1013" s="109"/>
      <c r="AD1013" s="109"/>
      <c r="AE1013" s="109"/>
      <c r="AF1013" s="109"/>
      <c r="AG1013" s="109"/>
      <c r="AH1013" s="109"/>
      <c r="AI1013" s="109"/>
      <c r="AJ1013" s="109"/>
      <c r="AK1013" s="109"/>
      <c r="AL1013" s="109"/>
      <c r="AM1013" s="109"/>
      <c r="AN1013" s="109"/>
      <c r="AO1013" s="109"/>
      <c r="AP1013" s="109"/>
      <c r="AQ1013" s="109"/>
      <c r="AR1013" s="109"/>
      <c r="AS1013" s="109"/>
      <c r="AT1013" s="109"/>
      <c r="AU1013" s="109"/>
      <c r="AV1013" s="1"/>
      <c r="AW1013" s="1"/>
      <c r="AX1013" s="1"/>
      <c r="AY1013" s="1"/>
      <c r="AZ1013" s="1"/>
    </row>
    <row r="1014" spans="1:52" ht="13.5" customHeight="1" x14ac:dyDescent="0.2">
      <c r="A1014" s="4"/>
      <c r="B1014" s="112"/>
      <c r="C1014" s="113"/>
      <c r="D1014" s="5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09"/>
      <c r="AC1014" s="109"/>
      <c r="AD1014" s="109"/>
      <c r="AE1014" s="109"/>
      <c r="AF1014" s="109"/>
      <c r="AG1014" s="109"/>
      <c r="AH1014" s="109"/>
      <c r="AI1014" s="109"/>
      <c r="AJ1014" s="109"/>
      <c r="AK1014" s="109"/>
      <c r="AL1014" s="109"/>
      <c r="AM1014" s="109"/>
      <c r="AN1014" s="109"/>
      <c r="AO1014" s="109"/>
      <c r="AP1014" s="109"/>
      <c r="AQ1014" s="109"/>
      <c r="AR1014" s="109"/>
      <c r="AS1014" s="109"/>
      <c r="AT1014" s="109"/>
      <c r="AU1014" s="109"/>
      <c r="AV1014" s="1"/>
      <c r="AW1014" s="1"/>
      <c r="AX1014" s="1"/>
      <c r="AY1014" s="1"/>
      <c r="AZ1014" s="1"/>
    </row>
    <row r="1015" spans="1:52" ht="13.5" customHeight="1" x14ac:dyDescent="0.2">
      <c r="A1015" s="4"/>
      <c r="B1015" s="112"/>
      <c r="C1015" s="113"/>
      <c r="D1015" s="5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09"/>
      <c r="AC1015" s="109"/>
      <c r="AD1015" s="109"/>
      <c r="AE1015" s="109"/>
      <c r="AF1015" s="109"/>
      <c r="AG1015" s="109"/>
      <c r="AH1015" s="109"/>
      <c r="AI1015" s="109"/>
      <c r="AJ1015" s="109"/>
      <c r="AK1015" s="109"/>
      <c r="AL1015" s="109"/>
      <c r="AM1015" s="109"/>
      <c r="AN1015" s="109"/>
      <c r="AO1015" s="109"/>
      <c r="AP1015" s="109"/>
      <c r="AQ1015" s="109"/>
      <c r="AR1015" s="109"/>
      <c r="AS1015" s="109"/>
      <c r="AT1015" s="109"/>
      <c r="AU1015" s="109"/>
      <c r="AV1015" s="1"/>
      <c r="AW1015" s="1"/>
      <c r="AX1015" s="1"/>
      <c r="AY1015" s="1"/>
      <c r="AZ1015" s="1"/>
    </row>
    <row r="1016" spans="1:52" ht="13.5" customHeight="1" x14ac:dyDescent="0.2">
      <c r="A1016" s="4"/>
      <c r="B1016" s="112"/>
      <c r="C1016" s="113"/>
      <c r="D1016" s="5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09"/>
      <c r="AC1016" s="109"/>
      <c r="AD1016" s="109"/>
      <c r="AE1016" s="109"/>
      <c r="AF1016" s="109"/>
      <c r="AG1016" s="109"/>
      <c r="AH1016" s="109"/>
      <c r="AI1016" s="109"/>
      <c r="AJ1016" s="109"/>
      <c r="AK1016" s="109"/>
      <c r="AL1016" s="109"/>
      <c r="AM1016" s="109"/>
      <c r="AN1016" s="109"/>
      <c r="AO1016" s="109"/>
      <c r="AP1016" s="109"/>
      <c r="AQ1016" s="109"/>
      <c r="AR1016" s="109"/>
      <c r="AS1016" s="109"/>
      <c r="AT1016" s="109"/>
      <c r="AU1016" s="109"/>
      <c r="AV1016" s="1"/>
      <c r="AW1016" s="1"/>
      <c r="AX1016" s="1"/>
      <c r="AY1016" s="1"/>
      <c r="AZ1016" s="1"/>
    </row>
    <row r="1017" spans="1:52" ht="13.5" customHeight="1" x14ac:dyDescent="0.2">
      <c r="A1017" s="4"/>
      <c r="B1017" s="112"/>
      <c r="C1017" s="113"/>
      <c r="D1017" s="5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09"/>
      <c r="AC1017" s="109"/>
      <c r="AD1017" s="109"/>
      <c r="AE1017" s="109"/>
      <c r="AF1017" s="109"/>
      <c r="AG1017" s="109"/>
      <c r="AH1017" s="109"/>
      <c r="AI1017" s="109"/>
      <c r="AJ1017" s="109"/>
      <c r="AK1017" s="109"/>
      <c r="AL1017" s="109"/>
      <c r="AM1017" s="109"/>
      <c r="AN1017" s="109"/>
      <c r="AO1017" s="109"/>
      <c r="AP1017" s="109"/>
      <c r="AQ1017" s="109"/>
      <c r="AR1017" s="109"/>
      <c r="AS1017" s="109"/>
      <c r="AT1017" s="109"/>
      <c r="AU1017" s="109"/>
      <c r="AV1017" s="1"/>
      <c r="AW1017" s="1"/>
      <c r="AX1017" s="1"/>
      <c r="AY1017" s="1"/>
      <c r="AZ1017" s="1"/>
    </row>
    <row r="1018" spans="1:52" ht="13.5" customHeight="1" x14ac:dyDescent="0.2">
      <c r="A1018" s="4"/>
      <c r="B1018" s="112"/>
      <c r="C1018" s="113"/>
      <c r="D1018" s="5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09"/>
      <c r="AC1018" s="109"/>
      <c r="AD1018" s="109"/>
      <c r="AE1018" s="109"/>
      <c r="AF1018" s="109"/>
      <c r="AG1018" s="109"/>
      <c r="AH1018" s="109"/>
      <c r="AI1018" s="109"/>
      <c r="AJ1018" s="109"/>
      <c r="AK1018" s="109"/>
      <c r="AL1018" s="109"/>
      <c r="AM1018" s="109"/>
      <c r="AN1018" s="109"/>
      <c r="AO1018" s="109"/>
      <c r="AP1018" s="109"/>
      <c r="AQ1018" s="109"/>
      <c r="AR1018" s="109"/>
      <c r="AS1018" s="109"/>
      <c r="AT1018" s="109"/>
      <c r="AU1018" s="109"/>
      <c r="AV1018" s="1"/>
      <c r="AW1018" s="1"/>
      <c r="AX1018" s="1"/>
      <c r="AY1018" s="1"/>
      <c r="AZ1018" s="1"/>
    </row>
    <row r="1019" spans="1:52" ht="13.5" customHeight="1" x14ac:dyDescent="0.2">
      <c r="A1019" s="4"/>
      <c r="B1019" s="112"/>
      <c r="C1019" s="113"/>
      <c r="D1019" s="5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09"/>
      <c r="AC1019" s="109"/>
      <c r="AD1019" s="109"/>
      <c r="AE1019" s="109"/>
      <c r="AF1019" s="109"/>
      <c r="AG1019" s="109"/>
      <c r="AH1019" s="109"/>
      <c r="AI1019" s="109"/>
      <c r="AJ1019" s="109"/>
      <c r="AK1019" s="109"/>
      <c r="AL1019" s="109"/>
      <c r="AM1019" s="109"/>
      <c r="AN1019" s="109"/>
      <c r="AO1019" s="109"/>
      <c r="AP1019" s="109"/>
      <c r="AQ1019" s="109"/>
      <c r="AR1019" s="109"/>
      <c r="AS1019" s="109"/>
      <c r="AT1019" s="109"/>
      <c r="AU1019" s="109"/>
      <c r="AV1019" s="1"/>
      <c r="AW1019" s="1"/>
      <c r="AX1019" s="1"/>
      <c r="AY1019" s="1"/>
      <c r="AZ1019" s="1"/>
    </row>
    <row r="1020" spans="1:52" ht="13.5" customHeight="1" x14ac:dyDescent="0.2">
      <c r="A1020" s="4"/>
      <c r="B1020" s="112"/>
      <c r="C1020" s="113"/>
      <c r="D1020" s="5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09"/>
      <c r="AC1020" s="109"/>
      <c r="AD1020" s="109"/>
      <c r="AE1020" s="109"/>
      <c r="AF1020" s="109"/>
      <c r="AG1020" s="109"/>
      <c r="AH1020" s="109"/>
      <c r="AI1020" s="109"/>
      <c r="AJ1020" s="109"/>
      <c r="AK1020" s="109"/>
      <c r="AL1020" s="109"/>
      <c r="AM1020" s="109"/>
      <c r="AN1020" s="109"/>
      <c r="AO1020" s="109"/>
      <c r="AP1020" s="109"/>
      <c r="AQ1020" s="109"/>
      <c r="AR1020" s="109"/>
      <c r="AS1020" s="109"/>
      <c r="AT1020" s="109"/>
      <c r="AU1020" s="109"/>
      <c r="AV1020" s="1"/>
      <c r="AW1020" s="1"/>
      <c r="AX1020" s="1"/>
      <c r="AY1020" s="1"/>
      <c r="AZ1020" s="1"/>
    </row>
    <row r="1021" spans="1:52" ht="13.5" customHeight="1" x14ac:dyDescent="0.2">
      <c r="A1021" s="4"/>
      <c r="B1021" s="112"/>
      <c r="C1021" s="113"/>
      <c r="D1021" s="5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09"/>
      <c r="AC1021" s="109"/>
      <c r="AD1021" s="109"/>
      <c r="AE1021" s="109"/>
      <c r="AF1021" s="109"/>
      <c r="AG1021" s="109"/>
      <c r="AH1021" s="109"/>
      <c r="AI1021" s="109"/>
      <c r="AJ1021" s="109"/>
      <c r="AK1021" s="109"/>
      <c r="AL1021" s="109"/>
      <c r="AM1021" s="109"/>
      <c r="AN1021" s="109"/>
      <c r="AO1021" s="109"/>
      <c r="AP1021" s="109"/>
      <c r="AQ1021" s="109"/>
      <c r="AR1021" s="109"/>
      <c r="AS1021" s="109"/>
      <c r="AT1021" s="109"/>
      <c r="AU1021" s="109"/>
      <c r="AV1021" s="1"/>
      <c r="AW1021" s="1"/>
      <c r="AX1021" s="1"/>
      <c r="AY1021" s="1"/>
      <c r="AZ1021" s="1"/>
    </row>
    <row r="1022" spans="1:52" ht="13.5" customHeight="1" x14ac:dyDescent="0.2">
      <c r="A1022" s="4"/>
      <c r="B1022" s="112"/>
      <c r="C1022" s="113"/>
      <c r="D1022" s="5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09"/>
      <c r="AC1022" s="109"/>
      <c r="AD1022" s="109"/>
      <c r="AE1022" s="109"/>
      <c r="AF1022" s="109"/>
      <c r="AG1022" s="109"/>
      <c r="AH1022" s="109"/>
      <c r="AI1022" s="109"/>
      <c r="AJ1022" s="109"/>
      <c r="AK1022" s="109"/>
      <c r="AL1022" s="109"/>
      <c r="AM1022" s="109"/>
      <c r="AN1022" s="109"/>
      <c r="AO1022" s="109"/>
      <c r="AP1022" s="109"/>
      <c r="AQ1022" s="109"/>
      <c r="AR1022" s="109"/>
      <c r="AS1022" s="109"/>
      <c r="AT1022" s="109"/>
      <c r="AU1022" s="109"/>
      <c r="AV1022" s="1"/>
      <c r="AW1022" s="1"/>
      <c r="AX1022" s="1"/>
      <c r="AY1022" s="1"/>
      <c r="AZ1022" s="1"/>
    </row>
    <row r="1023" spans="1:52" ht="13.5" customHeight="1" x14ac:dyDescent="0.2">
      <c r="A1023" s="4"/>
      <c r="B1023" s="112"/>
      <c r="C1023" s="113"/>
      <c r="D1023" s="5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09"/>
      <c r="AC1023" s="109"/>
      <c r="AD1023" s="109"/>
      <c r="AE1023" s="109"/>
      <c r="AF1023" s="109"/>
      <c r="AG1023" s="109"/>
      <c r="AH1023" s="109"/>
      <c r="AI1023" s="109"/>
      <c r="AJ1023" s="109"/>
      <c r="AK1023" s="109"/>
      <c r="AL1023" s="109"/>
      <c r="AM1023" s="109"/>
      <c r="AN1023" s="109"/>
      <c r="AO1023" s="109"/>
      <c r="AP1023" s="109"/>
      <c r="AQ1023" s="109"/>
      <c r="AR1023" s="109"/>
      <c r="AS1023" s="109"/>
      <c r="AT1023" s="109"/>
      <c r="AU1023" s="109"/>
      <c r="AV1023" s="1"/>
      <c r="AW1023" s="1"/>
      <c r="AX1023" s="1"/>
      <c r="AY1023" s="1"/>
      <c r="AZ1023" s="1"/>
    </row>
    <row r="1024" spans="1:52" ht="13.5" customHeight="1" x14ac:dyDescent="0.2">
      <c r="A1024" s="4"/>
      <c r="B1024" s="112"/>
      <c r="C1024" s="113"/>
      <c r="D1024" s="5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09"/>
      <c r="AC1024" s="109"/>
      <c r="AD1024" s="109"/>
      <c r="AE1024" s="109"/>
      <c r="AF1024" s="109"/>
      <c r="AG1024" s="109"/>
      <c r="AH1024" s="109"/>
      <c r="AI1024" s="109"/>
      <c r="AJ1024" s="109"/>
      <c r="AK1024" s="109"/>
      <c r="AL1024" s="109"/>
      <c r="AM1024" s="109"/>
      <c r="AN1024" s="109"/>
      <c r="AO1024" s="109"/>
      <c r="AP1024" s="109"/>
      <c r="AQ1024" s="109"/>
      <c r="AR1024" s="109"/>
      <c r="AS1024" s="109"/>
      <c r="AT1024" s="109"/>
      <c r="AU1024" s="109"/>
      <c r="AV1024" s="1"/>
      <c r="AW1024" s="1"/>
      <c r="AX1024" s="1"/>
      <c r="AY1024" s="1"/>
      <c r="AZ1024" s="1"/>
    </row>
    <row r="1025" spans="1:52" ht="13.5" customHeight="1" x14ac:dyDescent="0.2">
      <c r="A1025" s="4"/>
      <c r="B1025" s="112"/>
      <c r="C1025" s="113"/>
      <c r="D1025" s="5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09"/>
      <c r="AC1025" s="109"/>
      <c r="AD1025" s="109"/>
      <c r="AE1025" s="109"/>
      <c r="AF1025" s="109"/>
      <c r="AG1025" s="109"/>
      <c r="AH1025" s="109"/>
      <c r="AI1025" s="109"/>
      <c r="AJ1025" s="109"/>
      <c r="AK1025" s="109"/>
      <c r="AL1025" s="109"/>
      <c r="AM1025" s="109"/>
      <c r="AN1025" s="109"/>
      <c r="AO1025" s="109"/>
      <c r="AP1025" s="109"/>
      <c r="AQ1025" s="109"/>
      <c r="AR1025" s="109"/>
      <c r="AS1025" s="109"/>
      <c r="AT1025" s="109"/>
      <c r="AU1025" s="109"/>
      <c r="AV1025" s="1"/>
      <c r="AW1025" s="1"/>
      <c r="AX1025" s="1"/>
      <c r="AY1025" s="1"/>
      <c r="AZ1025" s="1"/>
    </row>
    <row r="1026" spans="1:52" ht="13.5" customHeight="1" x14ac:dyDescent="0.2">
      <c r="A1026" s="4"/>
      <c r="B1026" s="112"/>
      <c r="C1026" s="113"/>
      <c r="D1026" s="5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09"/>
      <c r="AC1026" s="109"/>
      <c r="AD1026" s="109"/>
      <c r="AE1026" s="109"/>
      <c r="AF1026" s="109"/>
      <c r="AG1026" s="109"/>
      <c r="AH1026" s="109"/>
      <c r="AI1026" s="109"/>
      <c r="AJ1026" s="109"/>
      <c r="AK1026" s="109"/>
      <c r="AL1026" s="109"/>
      <c r="AM1026" s="109"/>
      <c r="AN1026" s="109"/>
      <c r="AO1026" s="109"/>
      <c r="AP1026" s="109"/>
      <c r="AQ1026" s="109"/>
      <c r="AR1026" s="109"/>
      <c r="AS1026" s="109"/>
      <c r="AT1026" s="109"/>
      <c r="AU1026" s="109"/>
      <c r="AV1026" s="1"/>
      <c r="AW1026" s="1"/>
      <c r="AX1026" s="1"/>
      <c r="AY1026" s="1"/>
      <c r="AZ1026" s="1"/>
    </row>
    <row r="1027" spans="1:52" ht="13.5" customHeight="1" x14ac:dyDescent="0.2">
      <c r="A1027" s="4"/>
      <c r="B1027" s="112"/>
      <c r="C1027" s="113"/>
      <c r="D1027" s="5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09"/>
      <c r="AC1027" s="109"/>
      <c r="AD1027" s="109"/>
      <c r="AE1027" s="109"/>
      <c r="AF1027" s="109"/>
      <c r="AG1027" s="109"/>
      <c r="AH1027" s="109"/>
      <c r="AI1027" s="109"/>
      <c r="AJ1027" s="109"/>
      <c r="AK1027" s="109"/>
      <c r="AL1027" s="109"/>
      <c r="AM1027" s="109"/>
      <c r="AN1027" s="109"/>
      <c r="AO1027" s="109"/>
      <c r="AP1027" s="109"/>
      <c r="AQ1027" s="109"/>
      <c r="AR1027" s="109"/>
      <c r="AS1027" s="109"/>
      <c r="AT1027" s="109"/>
      <c r="AU1027" s="109"/>
      <c r="AV1027" s="1"/>
      <c r="AW1027" s="1"/>
      <c r="AX1027" s="1"/>
      <c r="AY1027" s="1"/>
      <c r="AZ1027" s="1"/>
    </row>
    <row r="1028" spans="1:52" ht="13.5" customHeight="1" x14ac:dyDescent="0.2">
      <c r="A1028" s="4"/>
      <c r="B1028" s="112"/>
      <c r="C1028" s="113"/>
      <c r="D1028" s="5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09"/>
      <c r="AC1028" s="109"/>
      <c r="AD1028" s="109"/>
      <c r="AE1028" s="109"/>
      <c r="AF1028" s="109"/>
      <c r="AG1028" s="109"/>
      <c r="AH1028" s="109"/>
      <c r="AI1028" s="109"/>
      <c r="AJ1028" s="109"/>
      <c r="AK1028" s="109"/>
      <c r="AL1028" s="109"/>
      <c r="AM1028" s="109"/>
      <c r="AN1028" s="109"/>
      <c r="AO1028" s="109"/>
      <c r="AP1028" s="109"/>
      <c r="AQ1028" s="109"/>
      <c r="AR1028" s="109"/>
      <c r="AS1028" s="109"/>
      <c r="AT1028" s="109"/>
      <c r="AU1028" s="109"/>
      <c r="AV1028" s="1"/>
      <c r="AW1028" s="1"/>
      <c r="AX1028" s="1"/>
      <c r="AY1028" s="1"/>
      <c r="AZ1028" s="1"/>
    </row>
    <row r="1029" spans="1:52" ht="13.5" customHeight="1" x14ac:dyDescent="0.2">
      <c r="A1029" s="4"/>
      <c r="B1029" s="112"/>
      <c r="C1029" s="113"/>
      <c r="D1029" s="5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09"/>
      <c r="AC1029" s="109"/>
      <c r="AD1029" s="109"/>
      <c r="AE1029" s="109"/>
      <c r="AF1029" s="109"/>
      <c r="AG1029" s="109"/>
      <c r="AH1029" s="109"/>
      <c r="AI1029" s="109"/>
      <c r="AJ1029" s="109"/>
      <c r="AK1029" s="109"/>
      <c r="AL1029" s="109"/>
      <c r="AM1029" s="109"/>
      <c r="AN1029" s="109"/>
      <c r="AO1029" s="109"/>
      <c r="AP1029" s="109"/>
      <c r="AQ1029" s="109"/>
      <c r="AR1029" s="109"/>
      <c r="AS1029" s="109"/>
      <c r="AT1029" s="109"/>
      <c r="AU1029" s="109"/>
      <c r="AV1029" s="1"/>
      <c r="AW1029" s="1"/>
      <c r="AX1029" s="1"/>
      <c r="AY1029" s="1"/>
      <c r="AZ1029" s="1"/>
    </row>
    <row r="1030" spans="1:52" ht="13.5" customHeight="1" x14ac:dyDescent="0.2">
      <c r="A1030" s="4"/>
      <c r="B1030" s="112"/>
      <c r="C1030" s="113"/>
      <c r="D1030" s="5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09"/>
      <c r="AC1030" s="109"/>
      <c r="AD1030" s="109"/>
      <c r="AE1030" s="109"/>
      <c r="AF1030" s="109"/>
      <c r="AG1030" s="109"/>
      <c r="AH1030" s="109"/>
      <c r="AI1030" s="109"/>
      <c r="AJ1030" s="109"/>
      <c r="AK1030" s="109"/>
      <c r="AL1030" s="109"/>
      <c r="AM1030" s="109"/>
      <c r="AN1030" s="109"/>
      <c r="AO1030" s="109"/>
      <c r="AP1030" s="109"/>
      <c r="AQ1030" s="109"/>
      <c r="AR1030" s="109"/>
      <c r="AS1030" s="109"/>
      <c r="AT1030" s="109"/>
      <c r="AU1030" s="109"/>
      <c r="AV1030" s="1"/>
      <c r="AW1030" s="1"/>
      <c r="AX1030" s="1"/>
      <c r="AY1030" s="1"/>
      <c r="AZ1030" s="1"/>
    </row>
    <row r="1031" spans="1:52" ht="13.5" customHeight="1" x14ac:dyDescent="0.2">
      <c r="A1031" s="4"/>
      <c r="B1031" s="112"/>
      <c r="C1031" s="113"/>
      <c r="D1031" s="5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09"/>
      <c r="AC1031" s="109"/>
      <c r="AD1031" s="109"/>
      <c r="AE1031" s="109"/>
      <c r="AF1031" s="109"/>
      <c r="AG1031" s="109"/>
      <c r="AH1031" s="109"/>
      <c r="AI1031" s="109"/>
      <c r="AJ1031" s="109"/>
      <c r="AK1031" s="109"/>
      <c r="AL1031" s="109"/>
      <c r="AM1031" s="109"/>
      <c r="AN1031" s="109"/>
      <c r="AO1031" s="109"/>
      <c r="AP1031" s="109"/>
      <c r="AQ1031" s="109"/>
      <c r="AR1031" s="109"/>
      <c r="AS1031" s="109"/>
      <c r="AT1031" s="109"/>
      <c r="AU1031" s="109"/>
      <c r="AV1031" s="1"/>
      <c r="AW1031" s="1"/>
      <c r="AX1031" s="1"/>
      <c r="AY1031" s="1"/>
      <c r="AZ1031" s="1"/>
    </row>
    <row r="1032" spans="1:52" ht="13.5" customHeight="1" x14ac:dyDescent="0.2">
      <c r="A1032" s="4"/>
      <c r="B1032" s="112"/>
      <c r="C1032" s="113"/>
      <c r="D1032" s="5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09"/>
      <c r="AC1032" s="109"/>
      <c r="AD1032" s="109"/>
      <c r="AE1032" s="109"/>
      <c r="AF1032" s="109"/>
      <c r="AG1032" s="109"/>
      <c r="AH1032" s="109"/>
      <c r="AI1032" s="109"/>
      <c r="AJ1032" s="109"/>
      <c r="AK1032" s="109"/>
      <c r="AL1032" s="109"/>
      <c r="AM1032" s="109"/>
      <c r="AN1032" s="109"/>
      <c r="AO1032" s="109"/>
      <c r="AP1032" s="109"/>
      <c r="AQ1032" s="109"/>
      <c r="AR1032" s="109"/>
      <c r="AS1032" s="109"/>
      <c r="AT1032" s="109"/>
      <c r="AU1032" s="109"/>
      <c r="AV1032" s="1"/>
      <c r="AW1032" s="1"/>
      <c r="AX1032" s="1"/>
      <c r="AY1032" s="1"/>
      <c r="AZ1032" s="1"/>
    </row>
    <row r="1033" spans="1:52" ht="13.5" customHeight="1" x14ac:dyDescent="0.2">
      <c r="A1033" s="4"/>
      <c r="B1033" s="112"/>
      <c r="C1033" s="113"/>
      <c r="D1033" s="5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09"/>
      <c r="AC1033" s="109"/>
      <c r="AD1033" s="109"/>
      <c r="AE1033" s="109"/>
      <c r="AF1033" s="109"/>
      <c r="AG1033" s="109"/>
      <c r="AH1033" s="109"/>
      <c r="AI1033" s="109"/>
      <c r="AJ1033" s="109"/>
      <c r="AK1033" s="109"/>
      <c r="AL1033" s="109"/>
      <c r="AM1033" s="109"/>
      <c r="AN1033" s="109"/>
      <c r="AO1033" s="109"/>
      <c r="AP1033" s="109"/>
      <c r="AQ1033" s="109"/>
      <c r="AR1033" s="109"/>
      <c r="AS1033" s="109"/>
      <c r="AT1033" s="109"/>
      <c r="AU1033" s="109"/>
      <c r="AV1033" s="1"/>
      <c r="AW1033" s="1"/>
      <c r="AX1033" s="1"/>
      <c r="AY1033" s="1"/>
      <c r="AZ1033" s="1"/>
    </row>
    <row r="1034" spans="1:52" ht="13.5" customHeight="1" x14ac:dyDescent="0.2">
      <c r="A1034" s="4"/>
      <c r="B1034" s="112"/>
      <c r="C1034" s="113"/>
      <c r="D1034" s="5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09"/>
      <c r="AC1034" s="109"/>
      <c r="AD1034" s="109"/>
      <c r="AE1034" s="109"/>
      <c r="AF1034" s="109"/>
      <c r="AG1034" s="109"/>
      <c r="AH1034" s="109"/>
      <c r="AI1034" s="109"/>
      <c r="AJ1034" s="109"/>
      <c r="AK1034" s="109"/>
      <c r="AL1034" s="109"/>
      <c r="AM1034" s="109"/>
      <c r="AN1034" s="109"/>
      <c r="AO1034" s="109"/>
      <c r="AP1034" s="109"/>
      <c r="AQ1034" s="109"/>
      <c r="AR1034" s="109"/>
      <c r="AS1034" s="109"/>
      <c r="AT1034" s="109"/>
      <c r="AU1034" s="109"/>
      <c r="AV1034" s="1"/>
      <c r="AW1034" s="1"/>
      <c r="AX1034" s="1"/>
      <c r="AY1034" s="1"/>
      <c r="AZ1034" s="1"/>
    </row>
    <row r="1035" spans="1:52" ht="13.5" customHeight="1" x14ac:dyDescent="0.2">
      <c r="A1035" s="4"/>
      <c r="B1035" s="112"/>
      <c r="C1035" s="113"/>
      <c r="D1035" s="5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09"/>
      <c r="AC1035" s="109"/>
      <c r="AD1035" s="109"/>
      <c r="AE1035" s="109"/>
      <c r="AF1035" s="109"/>
      <c r="AG1035" s="109"/>
      <c r="AH1035" s="109"/>
      <c r="AI1035" s="109"/>
      <c r="AJ1035" s="109"/>
      <c r="AK1035" s="109"/>
      <c r="AL1035" s="109"/>
      <c r="AM1035" s="109"/>
      <c r="AN1035" s="109"/>
      <c r="AO1035" s="109"/>
      <c r="AP1035" s="109"/>
      <c r="AQ1035" s="109"/>
      <c r="AR1035" s="109"/>
      <c r="AS1035" s="109"/>
      <c r="AT1035" s="109"/>
      <c r="AU1035" s="109"/>
      <c r="AV1035" s="1"/>
      <c r="AW1035" s="1"/>
      <c r="AX1035" s="1"/>
      <c r="AY1035" s="1"/>
      <c r="AZ1035" s="1"/>
    </row>
    <row r="1036" spans="1:52" ht="13.5" customHeight="1" x14ac:dyDescent="0.2">
      <c r="A1036" s="4"/>
      <c r="B1036" s="112"/>
      <c r="C1036" s="113"/>
      <c r="D1036" s="5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09"/>
      <c r="AC1036" s="109"/>
      <c r="AD1036" s="109"/>
      <c r="AE1036" s="109"/>
      <c r="AF1036" s="109"/>
      <c r="AG1036" s="109"/>
      <c r="AH1036" s="109"/>
      <c r="AI1036" s="109"/>
      <c r="AJ1036" s="109"/>
      <c r="AK1036" s="109"/>
      <c r="AL1036" s="109"/>
      <c r="AM1036" s="109"/>
      <c r="AN1036" s="109"/>
      <c r="AO1036" s="109"/>
      <c r="AP1036" s="109"/>
      <c r="AQ1036" s="109"/>
      <c r="AR1036" s="109"/>
      <c r="AS1036" s="109"/>
      <c r="AT1036" s="109"/>
      <c r="AU1036" s="109"/>
      <c r="AV1036" s="1"/>
      <c r="AW1036" s="1"/>
      <c r="AX1036" s="1"/>
      <c r="AY1036" s="1"/>
      <c r="AZ1036" s="1"/>
    </row>
    <row r="1037" spans="1:52" ht="13.5" customHeight="1" x14ac:dyDescent="0.2">
      <c r="A1037" s="4"/>
      <c r="B1037" s="112"/>
      <c r="C1037" s="113"/>
      <c r="D1037" s="5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09"/>
      <c r="AC1037" s="109"/>
      <c r="AD1037" s="109"/>
      <c r="AE1037" s="109"/>
      <c r="AF1037" s="109"/>
      <c r="AG1037" s="109"/>
      <c r="AH1037" s="109"/>
      <c r="AI1037" s="109"/>
      <c r="AJ1037" s="109"/>
      <c r="AK1037" s="109"/>
      <c r="AL1037" s="109"/>
      <c r="AM1037" s="109"/>
      <c r="AN1037" s="109"/>
      <c r="AO1037" s="109"/>
      <c r="AP1037" s="109"/>
      <c r="AQ1037" s="109"/>
      <c r="AR1037" s="109"/>
      <c r="AS1037" s="109"/>
      <c r="AT1037" s="109"/>
      <c r="AU1037" s="109"/>
      <c r="AV1037" s="1"/>
      <c r="AW1037" s="1"/>
      <c r="AX1037" s="1"/>
      <c r="AY1037" s="1"/>
      <c r="AZ1037" s="1"/>
    </row>
  </sheetData>
  <mergeCells count="67">
    <mergeCell ref="A140:AI140"/>
    <mergeCell ref="AE141:AF141"/>
    <mergeCell ref="A145:AD145"/>
    <mergeCell ref="AE145:AF145"/>
    <mergeCell ref="A146:AD146"/>
    <mergeCell ref="AE146:AF146"/>
    <mergeCell ref="A141:AD141"/>
    <mergeCell ref="A142:AD142"/>
    <mergeCell ref="AE142:AF142"/>
    <mergeCell ref="A143:AD143"/>
    <mergeCell ref="AE143:AF143"/>
    <mergeCell ref="A144:AD144"/>
    <mergeCell ref="AE144:AF144"/>
    <mergeCell ref="A101:B101"/>
    <mergeCell ref="A131:B131"/>
    <mergeCell ref="A134:B134"/>
    <mergeCell ref="A84:B84"/>
    <mergeCell ref="A93:B93"/>
    <mergeCell ref="A94:AF94"/>
    <mergeCell ref="A127:AF127"/>
    <mergeCell ref="A132:AF132"/>
    <mergeCell ref="A102:AF102"/>
    <mergeCell ref="A103:AF103"/>
    <mergeCell ref="A112:B112"/>
    <mergeCell ref="A113:AF113"/>
    <mergeCell ref="A119:B119"/>
    <mergeCell ref="A120:AF120"/>
    <mergeCell ref="A126:B126"/>
    <mergeCell ref="A63:C63"/>
    <mergeCell ref="A1:B1"/>
    <mergeCell ref="AB10:AF11"/>
    <mergeCell ref="A14:AF14"/>
    <mergeCell ref="A25:B25"/>
    <mergeCell ref="H10:O11"/>
    <mergeCell ref="P10:S10"/>
    <mergeCell ref="T10:W10"/>
    <mergeCell ref="X10:AA10"/>
    <mergeCell ref="Z11:AA11"/>
    <mergeCell ref="A2:Y2"/>
    <mergeCell ref="R11:S11"/>
    <mergeCell ref="P11:Q11"/>
    <mergeCell ref="T11:U11"/>
    <mergeCell ref="V11:W11"/>
    <mergeCell ref="X11:Y11"/>
    <mergeCell ref="M139:O139"/>
    <mergeCell ref="A26:AF26"/>
    <mergeCell ref="A30:AF30"/>
    <mergeCell ref="A79:AF79"/>
    <mergeCell ref="A85:AF85"/>
    <mergeCell ref="A35:AF35"/>
    <mergeCell ref="A40:AF40"/>
    <mergeCell ref="A56:AF56"/>
    <mergeCell ref="A78:AF78"/>
    <mergeCell ref="A29:B29"/>
    <mergeCell ref="A34:B34"/>
    <mergeCell ref="A39:B39"/>
    <mergeCell ref="A55:B55"/>
    <mergeCell ref="A62:B62"/>
    <mergeCell ref="A57:AF57"/>
    <mergeCell ref="A70:C70"/>
    <mergeCell ref="A8:Y8"/>
    <mergeCell ref="A9:Y9"/>
    <mergeCell ref="A3:Y3"/>
    <mergeCell ref="A4:Y4"/>
    <mergeCell ref="A5:Y5"/>
    <mergeCell ref="A6:Y6"/>
    <mergeCell ref="A7:Y7"/>
  </mergeCells>
  <pageMargins left="0.25" right="0.25" top="0.75" bottom="0.75" header="0.3" footer="0.3"/>
  <pageSetup paperSize="8" scale="4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66699"/>
  </sheetPr>
  <dimension ref="A1:AG1000"/>
  <sheetViews>
    <sheetView workbookViewId="0"/>
  </sheetViews>
  <sheetFormatPr defaultColWidth="12.7109375" defaultRowHeight="15" customHeight="1" x14ac:dyDescent="0.2"/>
  <cols>
    <col min="1" max="1" width="6.7109375" customWidth="1"/>
    <col min="2" max="2" width="48.42578125" customWidth="1"/>
    <col min="3" max="3" width="12.42578125" customWidth="1"/>
    <col min="4" max="25" width="3.7109375" customWidth="1"/>
    <col min="26" max="33" width="9.140625" customWidth="1"/>
  </cols>
  <sheetData>
    <row r="1" spans="1:33" ht="15" customHeight="1" x14ac:dyDescent="0.2">
      <c r="A1" s="593" t="s">
        <v>162</v>
      </c>
      <c r="B1" s="576"/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  <c r="N1" s="576"/>
      <c r="O1" s="576"/>
      <c r="P1" s="576"/>
      <c r="Q1" s="576"/>
      <c r="R1" s="576"/>
      <c r="S1" s="576"/>
      <c r="T1" s="576"/>
      <c r="U1" s="576"/>
      <c r="V1" s="576"/>
      <c r="W1" s="576"/>
      <c r="X1" s="576"/>
      <c r="Y1" s="579"/>
      <c r="Z1" s="1"/>
      <c r="AA1" s="1"/>
      <c r="AB1" s="1"/>
      <c r="AC1" s="1"/>
      <c r="AD1" s="1"/>
      <c r="AE1" s="1"/>
      <c r="AF1" s="1"/>
      <c r="AG1" s="1"/>
    </row>
    <row r="2" spans="1:33" ht="15" customHeight="1" x14ac:dyDescent="0.2">
      <c r="A2" s="594" t="s">
        <v>163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9"/>
      <c r="Z2" s="1"/>
      <c r="AA2" s="1"/>
      <c r="AB2" s="1"/>
      <c r="AC2" s="1"/>
      <c r="AD2" s="1"/>
      <c r="AE2" s="1"/>
      <c r="AF2" s="1"/>
      <c r="AG2" s="1"/>
    </row>
    <row r="3" spans="1:33" ht="15" customHeight="1" x14ac:dyDescent="0.2">
      <c r="A3" s="594" t="s">
        <v>164</v>
      </c>
      <c r="B3" s="576"/>
      <c r="C3" s="576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  <c r="P3" s="576"/>
      <c r="Q3" s="576"/>
      <c r="R3" s="576"/>
      <c r="S3" s="576"/>
      <c r="T3" s="576"/>
      <c r="U3" s="576"/>
      <c r="V3" s="576"/>
      <c r="W3" s="576"/>
      <c r="X3" s="576"/>
      <c r="Y3" s="579"/>
      <c r="Z3" s="1"/>
      <c r="AA3" s="1"/>
      <c r="AB3" s="1"/>
      <c r="AC3" s="1"/>
      <c r="AD3" s="1"/>
      <c r="AE3" s="1"/>
      <c r="AF3" s="1"/>
      <c r="AG3" s="1"/>
    </row>
    <row r="4" spans="1:33" ht="15" customHeight="1" x14ac:dyDescent="0.2">
      <c r="A4" s="594" t="s">
        <v>165</v>
      </c>
      <c r="B4" s="576"/>
      <c r="C4" s="576"/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576"/>
      <c r="O4" s="576"/>
      <c r="P4" s="576"/>
      <c r="Q4" s="576"/>
      <c r="R4" s="576"/>
      <c r="S4" s="576"/>
      <c r="T4" s="576"/>
      <c r="U4" s="576"/>
      <c r="V4" s="576"/>
      <c r="W4" s="576"/>
      <c r="X4" s="576"/>
      <c r="Y4" s="579"/>
      <c r="Z4" s="1"/>
      <c r="AA4" s="1"/>
      <c r="AB4" s="1"/>
      <c r="AC4" s="1"/>
      <c r="AD4" s="1"/>
      <c r="AE4" s="1"/>
      <c r="AF4" s="1"/>
      <c r="AG4" s="1"/>
    </row>
    <row r="5" spans="1:33" ht="15" customHeight="1" x14ac:dyDescent="0.2">
      <c r="A5" s="594" t="s">
        <v>166</v>
      </c>
      <c r="B5" s="576"/>
      <c r="C5" s="576"/>
      <c r="D5" s="576"/>
      <c r="E5" s="576"/>
      <c r="F5" s="576"/>
      <c r="G5" s="576"/>
      <c r="H5" s="576"/>
      <c r="I5" s="576"/>
      <c r="J5" s="576"/>
      <c r="K5" s="576"/>
      <c r="L5" s="576"/>
      <c r="M5" s="576"/>
      <c r="N5" s="576"/>
      <c r="O5" s="576"/>
      <c r="P5" s="576"/>
      <c r="Q5" s="576"/>
      <c r="R5" s="576"/>
      <c r="S5" s="576"/>
      <c r="T5" s="576"/>
      <c r="U5" s="576"/>
      <c r="V5" s="576"/>
      <c r="W5" s="576"/>
      <c r="X5" s="576"/>
      <c r="Y5" s="579"/>
      <c r="Z5" s="1"/>
      <c r="AA5" s="1"/>
      <c r="AB5" s="1"/>
      <c r="AC5" s="1"/>
      <c r="AD5" s="1"/>
      <c r="AE5" s="1"/>
      <c r="AF5" s="1"/>
      <c r="AG5" s="1"/>
    </row>
    <row r="6" spans="1:33" ht="15" customHeight="1" x14ac:dyDescent="0.2">
      <c r="A6" s="594" t="s">
        <v>167</v>
      </c>
      <c r="B6" s="576"/>
      <c r="C6" s="576"/>
      <c r="D6" s="576"/>
      <c r="E6" s="576"/>
      <c r="F6" s="576"/>
      <c r="G6" s="576"/>
      <c r="H6" s="576"/>
      <c r="I6" s="576"/>
      <c r="J6" s="576"/>
      <c r="K6" s="576"/>
      <c r="L6" s="576"/>
      <c r="M6" s="576"/>
      <c r="N6" s="576"/>
      <c r="O6" s="576"/>
      <c r="P6" s="576"/>
      <c r="Q6" s="576"/>
      <c r="R6" s="576"/>
      <c r="S6" s="576"/>
      <c r="T6" s="576"/>
      <c r="U6" s="576"/>
      <c r="V6" s="576"/>
      <c r="W6" s="576"/>
      <c r="X6" s="576"/>
      <c r="Y6" s="579"/>
      <c r="Z6" s="1"/>
      <c r="AA6" s="1"/>
      <c r="AB6" s="1"/>
      <c r="AC6" s="1"/>
      <c r="AD6" s="1"/>
      <c r="AE6" s="1"/>
      <c r="AF6" s="1"/>
      <c r="AG6" s="1"/>
    </row>
    <row r="7" spans="1:33" ht="15" customHeight="1" x14ac:dyDescent="0.2">
      <c r="A7" s="594" t="s">
        <v>168</v>
      </c>
      <c r="B7" s="576"/>
      <c r="C7" s="576"/>
      <c r="D7" s="576"/>
      <c r="E7" s="576"/>
      <c r="F7" s="576"/>
      <c r="G7" s="576"/>
      <c r="H7" s="576"/>
      <c r="I7" s="576"/>
      <c r="J7" s="576"/>
      <c r="K7" s="576"/>
      <c r="L7" s="576"/>
      <c r="M7" s="576"/>
      <c r="N7" s="576"/>
      <c r="O7" s="576"/>
      <c r="P7" s="576"/>
      <c r="Q7" s="576"/>
      <c r="R7" s="576"/>
      <c r="S7" s="576"/>
      <c r="T7" s="576"/>
      <c r="U7" s="576"/>
      <c r="V7" s="576"/>
      <c r="W7" s="576"/>
      <c r="X7" s="576"/>
      <c r="Y7" s="579"/>
      <c r="Z7" s="1"/>
      <c r="AA7" s="1"/>
      <c r="AB7" s="1"/>
      <c r="AC7" s="1"/>
      <c r="AD7" s="1"/>
      <c r="AE7" s="1"/>
      <c r="AF7" s="1"/>
      <c r="AG7" s="1"/>
    </row>
    <row r="8" spans="1:33" ht="15" customHeight="1" x14ac:dyDescent="0.2">
      <c r="A8" s="594" t="s">
        <v>169</v>
      </c>
      <c r="B8" s="576"/>
      <c r="C8" s="576"/>
      <c r="D8" s="576"/>
      <c r="E8" s="576"/>
      <c r="F8" s="576"/>
      <c r="G8" s="576"/>
      <c r="H8" s="576"/>
      <c r="I8" s="576"/>
      <c r="J8" s="576"/>
      <c r="K8" s="576"/>
      <c r="L8" s="576"/>
      <c r="M8" s="576"/>
      <c r="N8" s="576"/>
      <c r="O8" s="576"/>
      <c r="P8" s="576"/>
      <c r="Q8" s="576"/>
      <c r="R8" s="576"/>
      <c r="S8" s="576"/>
      <c r="T8" s="576"/>
      <c r="U8" s="576"/>
      <c r="V8" s="576"/>
      <c r="W8" s="576"/>
      <c r="X8" s="576"/>
      <c r="Y8" s="579"/>
      <c r="Z8" s="1"/>
      <c r="AA8" s="1"/>
      <c r="AB8" s="1"/>
      <c r="AC8" s="1"/>
      <c r="AD8" s="1"/>
      <c r="AE8" s="1"/>
      <c r="AF8" s="1"/>
      <c r="AG8" s="1"/>
    </row>
    <row r="9" spans="1:33" ht="12.75" customHeight="1" x14ac:dyDescent="0.2">
      <c r="A9" s="4"/>
      <c r="B9" s="1"/>
      <c r="C9" s="5"/>
      <c r="D9" s="1"/>
      <c r="E9" s="6"/>
      <c r="F9" s="598" t="s">
        <v>0</v>
      </c>
      <c r="G9" s="599"/>
      <c r="H9" s="599"/>
      <c r="I9" s="599"/>
      <c r="J9" s="599"/>
      <c r="K9" s="599"/>
      <c r="L9" s="599"/>
      <c r="M9" s="600"/>
      <c r="N9" s="595" t="s">
        <v>1</v>
      </c>
      <c r="O9" s="589"/>
      <c r="P9" s="589"/>
      <c r="Q9" s="587"/>
      <c r="R9" s="595" t="s">
        <v>2</v>
      </c>
      <c r="S9" s="589"/>
      <c r="T9" s="589"/>
      <c r="U9" s="587"/>
      <c r="V9" s="595" t="s">
        <v>3</v>
      </c>
      <c r="W9" s="589"/>
      <c r="X9" s="589"/>
      <c r="Y9" s="587"/>
      <c r="Z9" s="1"/>
      <c r="AA9" s="1"/>
      <c r="AB9" s="1"/>
      <c r="AC9" s="1"/>
      <c r="AD9" s="1"/>
      <c r="AE9" s="1"/>
      <c r="AF9" s="1"/>
      <c r="AG9" s="1"/>
    </row>
    <row r="10" spans="1:33" ht="16.5" customHeight="1" x14ac:dyDescent="0.2">
      <c r="A10" s="4"/>
      <c r="B10" s="1"/>
      <c r="C10" s="5"/>
      <c r="D10" s="1"/>
      <c r="E10" s="6"/>
      <c r="F10" s="601"/>
      <c r="G10" s="602"/>
      <c r="H10" s="602"/>
      <c r="I10" s="602"/>
      <c r="J10" s="602"/>
      <c r="K10" s="602"/>
      <c r="L10" s="602"/>
      <c r="M10" s="603"/>
      <c r="N10" s="595" t="s">
        <v>5</v>
      </c>
      <c r="O10" s="591"/>
      <c r="P10" s="595" t="s">
        <v>6</v>
      </c>
      <c r="Q10" s="591"/>
      <c r="R10" s="595" t="s">
        <v>7</v>
      </c>
      <c r="S10" s="591"/>
      <c r="T10" s="595" t="s">
        <v>8</v>
      </c>
      <c r="U10" s="591"/>
      <c r="V10" s="596" t="s">
        <v>9</v>
      </c>
      <c r="W10" s="597"/>
      <c r="X10" s="595" t="s">
        <v>10</v>
      </c>
      <c r="Y10" s="591"/>
      <c r="Z10" s="1"/>
      <c r="AA10" s="1"/>
      <c r="AB10" s="1"/>
      <c r="AC10" s="1"/>
      <c r="AD10" s="1"/>
      <c r="AE10" s="1"/>
      <c r="AF10" s="1"/>
      <c r="AG10" s="1"/>
    </row>
    <row r="11" spans="1:33" ht="153" customHeight="1" x14ac:dyDescent="0.2">
      <c r="A11" s="7" t="s">
        <v>11</v>
      </c>
      <c r="B11" s="7" t="s">
        <v>12</v>
      </c>
      <c r="C11" s="8" t="s">
        <v>13</v>
      </c>
      <c r="D11" s="11" t="s">
        <v>15</v>
      </c>
      <c r="E11" s="11" t="s">
        <v>16</v>
      </c>
      <c r="F11" s="11" t="s">
        <v>17</v>
      </c>
      <c r="G11" s="9" t="s">
        <v>170</v>
      </c>
      <c r="H11" s="10" t="s">
        <v>171</v>
      </c>
      <c r="I11" s="10" t="s">
        <v>172</v>
      </c>
      <c r="J11" s="10" t="s">
        <v>173</v>
      </c>
      <c r="K11" s="10" t="s">
        <v>174</v>
      </c>
      <c r="L11" s="11" t="s">
        <v>175</v>
      </c>
      <c r="M11" s="10" t="s">
        <v>176</v>
      </c>
      <c r="N11" s="9" t="s">
        <v>18</v>
      </c>
      <c r="O11" s="12" t="s">
        <v>19</v>
      </c>
      <c r="P11" s="9" t="s">
        <v>18</v>
      </c>
      <c r="Q11" s="12" t="s">
        <v>19</v>
      </c>
      <c r="R11" s="9" t="s">
        <v>18</v>
      </c>
      <c r="S11" s="12" t="s">
        <v>19</v>
      </c>
      <c r="T11" s="9" t="s">
        <v>18</v>
      </c>
      <c r="U11" s="12" t="s">
        <v>19</v>
      </c>
      <c r="V11" s="9" t="s">
        <v>18</v>
      </c>
      <c r="W11" s="13" t="s">
        <v>19</v>
      </c>
      <c r="X11" s="14" t="s">
        <v>18</v>
      </c>
      <c r="Y11" s="13" t="s">
        <v>19</v>
      </c>
      <c r="Z11" s="15"/>
      <c r="AA11" s="15"/>
      <c r="AB11" s="15"/>
      <c r="AC11" s="15"/>
      <c r="AD11" s="15"/>
      <c r="AE11" s="15"/>
      <c r="AF11" s="15"/>
      <c r="AG11" s="15"/>
    </row>
    <row r="12" spans="1:33" ht="15" customHeight="1" x14ac:dyDescent="0.2">
      <c r="A12" s="16">
        <v>1</v>
      </c>
      <c r="B12" s="16">
        <v>2</v>
      </c>
      <c r="C12" s="16">
        <v>3</v>
      </c>
      <c r="D12" s="16">
        <v>5</v>
      </c>
      <c r="E12" s="16">
        <v>6</v>
      </c>
      <c r="F12" s="16">
        <v>7</v>
      </c>
      <c r="G12" s="16">
        <v>8</v>
      </c>
      <c r="H12" s="16">
        <v>9</v>
      </c>
      <c r="I12" s="16">
        <v>10</v>
      </c>
      <c r="J12" s="16">
        <v>11</v>
      </c>
      <c r="K12" s="16">
        <v>12</v>
      </c>
      <c r="L12" s="16">
        <v>13</v>
      </c>
      <c r="M12" s="16">
        <v>14</v>
      </c>
      <c r="N12" s="17">
        <v>15</v>
      </c>
      <c r="O12" s="18">
        <v>16</v>
      </c>
      <c r="P12" s="17">
        <v>17</v>
      </c>
      <c r="Q12" s="18">
        <v>18</v>
      </c>
      <c r="R12" s="17">
        <v>19</v>
      </c>
      <c r="S12" s="18">
        <v>20</v>
      </c>
      <c r="T12" s="17">
        <v>21</v>
      </c>
      <c r="U12" s="18">
        <v>22</v>
      </c>
      <c r="V12" s="17">
        <v>23</v>
      </c>
      <c r="W12" s="18">
        <v>24</v>
      </c>
      <c r="X12" s="17">
        <v>25</v>
      </c>
      <c r="Y12" s="18">
        <v>26</v>
      </c>
      <c r="Z12" s="19"/>
      <c r="AA12" s="19"/>
      <c r="AB12" s="19"/>
      <c r="AC12" s="19"/>
      <c r="AD12" s="19"/>
      <c r="AE12" s="19"/>
      <c r="AF12" s="19"/>
      <c r="AG12" s="19"/>
    </row>
    <row r="13" spans="1:33" ht="16.5" customHeight="1" x14ac:dyDescent="0.2">
      <c r="A13" s="588" t="s">
        <v>24</v>
      </c>
      <c r="B13" s="589"/>
      <c r="C13" s="589"/>
      <c r="D13" s="589"/>
      <c r="E13" s="589"/>
      <c r="F13" s="589"/>
      <c r="G13" s="589"/>
      <c r="H13" s="589"/>
      <c r="I13" s="589"/>
      <c r="J13" s="589"/>
      <c r="K13" s="589"/>
      <c r="L13" s="589"/>
      <c r="M13" s="589"/>
      <c r="N13" s="589"/>
      <c r="O13" s="589"/>
      <c r="P13" s="589"/>
      <c r="Q13" s="589"/>
      <c r="R13" s="589"/>
      <c r="S13" s="589"/>
      <c r="T13" s="589"/>
      <c r="U13" s="589"/>
      <c r="V13" s="589"/>
      <c r="W13" s="589"/>
      <c r="X13" s="589"/>
      <c r="Y13" s="587"/>
      <c r="Z13" s="20"/>
      <c r="AA13" s="20"/>
      <c r="AB13" s="20"/>
      <c r="AC13" s="20"/>
      <c r="AD13" s="20"/>
      <c r="AE13" s="20"/>
      <c r="AF13" s="20"/>
      <c r="AG13" s="20"/>
    </row>
    <row r="14" spans="1:33" ht="16.5" customHeight="1" x14ac:dyDescent="0.2">
      <c r="A14" s="21"/>
      <c r="B14" s="22"/>
      <c r="C14" s="23"/>
      <c r="D14" s="24"/>
      <c r="E14" s="24"/>
      <c r="F14" s="25">
        <f t="shared" ref="F14:F18" si="0">SUM(G14:M14)</f>
        <v>0</v>
      </c>
      <c r="G14" s="26"/>
      <c r="H14" s="27"/>
      <c r="I14" s="28"/>
      <c r="J14" s="27"/>
      <c r="K14" s="27"/>
      <c r="L14" s="27"/>
      <c r="M14" s="27"/>
      <c r="N14" s="26"/>
      <c r="O14" s="29"/>
      <c r="P14" s="26"/>
      <c r="Q14" s="29"/>
      <c r="R14" s="26"/>
      <c r="S14" s="29"/>
      <c r="T14" s="26"/>
      <c r="U14" s="29"/>
      <c r="V14" s="26"/>
      <c r="W14" s="29"/>
      <c r="X14" s="26"/>
      <c r="Y14" s="29"/>
      <c r="Z14" s="1"/>
      <c r="AA14" s="1"/>
      <c r="AB14" s="1"/>
      <c r="AC14" s="1"/>
      <c r="AD14" s="1"/>
      <c r="AE14" s="1"/>
      <c r="AF14" s="1"/>
      <c r="AG14" s="1"/>
    </row>
    <row r="15" spans="1:33" ht="16.5" customHeight="1" x14ac:dyDescent="0.2">
      <c r="A15" s="30"/>
      <c r="B15" s="31"/>
      <c r="C15" s="32"/>
      <c r="D15" s="33"/>
      <c r="E15" s="33"/>
      <c r="F15" s="34">
        <f t="shared" si="0"/>
        <v>0</v>
      </c>
      <c r="G15" s="35"/>
      <c r="H15" s="36"/>
      <c r="I15" s="37"/>
      <c r="J15" s="36"/>
      <c r="K15" s="36"/>
      <c r="L15" s="36"/>
      <c r="M15" s="36"/>
      <c r="N15" s="35"/>
      <c r="O15" s="38"/>
      <c r="P15" s="35"/>
      <c r="Q15" s="38"/>
      <c r="R15" s="35"/>
      <c r="S15" s="38"/>
      <c r="T15" s="35"/>
      <c r="U15" s="38"/>
      <c r="V15" s="35"/>
      <c r="W15" s="38"/>
      <c r="X15" s="35"/>
      <c r="Y15" s="38"/>
      <c r="Z15" s="1"/>
      <c r="AA15" s="1"/>
      <c r="AB15" s="1"/>
      <c r="AC15" s="1"/>
      <c r="AD15" s="1"/>
      <c r="AE15" s="1"/>
      <c r="AF15" s="1"/>
      <c r="AG15" s="1"/>
    </row>
    <row r="16" spans="1:33" ht="16.5" customHeight="1" x14ac:dyDescent="0.2">
      <c r="A16" s="30"/>
      <c r="B16" s="39"/>
      <c r="C16" s="40"/>
      <c r="D16" s="42"/>
      <c r="E16" s="42"/>
      <c r="F16" s="34">
        <f t="shared" si="0"/>
        <v>0</v>
      </c>
      <c r="G16" s="43"/>
      <c r="H16" s="44"/>
      <c r="I16" s="36"/>
      <c r="J16" s="44"/>
      <c r="K16" s="44"/>
      <c r="L16" s="44"/>
      <c r="M16" s="44"/>
      <c r="N16" s="43"/>
      <c r="O16" s="45"/>
      <c r="P16" s="43"/>
      <c r="Q16" s="45"/>
      <c r="R16" s="43"/>
      <c r="S16" s="45"/>
      <c r="T16" s="43"/>
      <c r="U16" s="45"/>
      <c r="V16" s="43"/>
      <c r="W16" s="45"/>
      <c r="X16" s="43"/>
      <c r="Y16" s="45"/>
      <c r="Z16" s="1"/>
      <c r="AA16" s="1"/>
      <c r="AB16" s="1"/>
      <c r="AC16" s="1"/>
      <c r="AD16" s="1"/>
      <c r="AE16" s="1"/>
      <c r="AF16" s="1"/>
      <c r="AG16" s="1"/>
    </row>
    <row r="17" spans="1:33" ht="16.5" customHeight="1" x14ac:dyDescent="0.2">
      <c r="A17" s="30"/>
      <c r="B17" s="39"/>
      <c r="C17" s="40"/>
      <c r="D17" s="42"/>
      <c r="E17" s="42"/>
      <c r="F17" s="34">
        <f t="shared" si="0"/>
        <v>0</v>
      </c>
      <c r="G17" s="43"/>
      <c r="H17" s="44"/>
      <c r="I17" s="36"/>
      <c r="J17" s="44"/>
      <c r="K17" s="44"/>
      <c r="L17" s="44"/>
      <c r="M17" s="44"/>
      <c r="N17" s="43"/>
      <c r="O17" s="45"/>
      <c r="P17" s="43"/>
      <c r="Q17" s="45"/>
      <c r="R17" s="43"/>
      <c r="S17" s="45"/>
      <c r="T17" s="43"/>
      <c r="U17" s="45"/>
      <c r="V17" s="43"/>
      <c r="W17" s="45"/>
      <c r="X17" s="43"/>
      <c r="Y17" s="45"/>
      <c r="Z17" s="1"/>
      <c r="AA17" s="1"/>
      <c r="AB17" s="1"/>
      <c r="AC17" s="1"/>
      <c r="AD17" s="1"/>
      <c r="AE17" s="1"/>
      <c r="AF17" s="1"/>
      <c r="AG17" s="1"/>
    </row>
    <row r="18" spans="1:33" ht="16.5" customHeight="1" x14ac:dyDescent="0.2">
      <c r="A18" s="30"/>
      <c r="B18" s="39"/>
      <c r="C18" s="40"/>
      <c r="D18" s="42"/>
      <c r="E18" s="42"/>
      <c r="F18" s="34">
        <f t="shared" si="0"/>
        <v>0</v>
      </c>
      <c r="G18" s="43"/>
      <c r="H18" s="44"/>
      <c r="I18" s="46"/>
      <c r="J18" s="44"/>
      <c r="K18" s="44"/>
      <c r="L18" s="44"/>
      <c r="M18" s="44"/>
      <c r="N18" s="43"/>
      <c r="O18" s="45"/>
      <c r="P18" s="43"/>
      <c r="Q18" s="45"/>
      <c r="R18" s="43"/>
      <c r="S18" s="45"/>
      <c r="T18" s="43"/>
      <c r="U18" s="45"/>
      <c r="V18" s="43"/>
      <c r="W18" s="45"/>
      <c r="X18" s="43"/>
      <c r="Y18" s="45"/>
      <c r="Z18" s="1"/>
      <c r="AA18" s="1"/>
      <c r="AB18" s="1"/>
      <c r="AC18" s="1"/>
      <c r="AD18" s="1"/>
      <c r="AE18" s="1"/>
      <c r="AF18" s="1"/>
      <c r="AG18" s="1"/>
    </row>
    <row r="19" spans="1:33" ht="16.5" customHeight="1" x14ac:dyDescent="0.2">
      <c r="A19" s="586" t="s">
        <v>17</v>
      </c>
      <c r="B19" s="587"/>
      <c r="C19" s="47"/>
      <c r="D19" s="49"/>
      <c r="E19" s="49"/>
      <c r="F19" s="48">
        <f t="shared" ref="F19:Y19" si="1">SUM(F14:F18)</f>
        <v>0</v>
      </c>
      <c r="G19" s="50">
        <f t="shared" si="1"/>
        <v>0</v>
      </c>
      <c r="H19" s="51">
        <f t="shared" si="1"/>
        <v>0</v>
      </c>
      <c r="I19" s="51">
        <f t="shared" si="1"/>
        <v>0</v>
      </c>
      <c r="J19" s="51">
        <f t="shared" si="1"/>
        <v>0</v>
      </c>
      <c r="K19" s="51">
        <f t="shared" si="1"/>
        <v>0</v>
      </c>
      <c r="L19" s="51">
        <f t="shared" si="1"/>
        <v>0</v>
      </c>
      <c r="M19" s="52">
        <f t="shared" si="1"/>
        <v>0</v>
      </c>
      <c r="N19" s="50">
        <f t="shared" si="1"/>
        <v>0</v>
      </c>
      <c r="O19" s="52">
        <f t="shared" si="1"/>
        <v>0</v>
      </c>
      <c r="P19" s="50">
        <f t="shared" si="1"/>
        <v>0</v>
      </c>
      <c r="Q19" s="52">
        <f t="shared" si="1"/>
        <v>0</v>
      </c>
      <c r="R19" s="50">
        <f t="shared" si="1"/>
        <v>0</v>
      </c>
      <c r="S19" s="52">
        <f t="shared" si="1"/>
        <v>0</v>
      </c>
      <c r="T19" s="50">
        <f t="shared" si="1"/>
        <v>0</v>
      </c>
      <c r="U19" s="52">
        <f t="shared" si="1"/>
        <v>0</v>
      </c>
      <c r="V19" s="50">
        <f t="shared" si="1"/>
        <v>0</v>
      </c>
      <c r="W19" s="52">
        <f t="shared" si="1"/>
        <v>0</v>
      </c>
      <c r="X19" s="50">
        <f t="shared" si="1"/>
        <v>0</v>
      </c>
      <c r="Y19" s="52">
        <f t="shared" si="1"/>
        <v>0</v>
      </c>
      <c r="Z19" s="20"/>
      <c r="AA19" s="20"/>
      <c r="AB19" s="20"/>
      <c r="AC19" s="20"/>
      <c r="AD19" s="20"/>
      <c r="AE19" s="20"/>
      <c r="AF19" s="20"/>
      <c r="AG19" s="20"/>
    </row>
    <row r="20" spans="1:33" ht="16.5" customHeight="1" x14ac:dyDescent="0.2">
      <c r="A20" s="588" t="s">
        <v>25</v>
      </c>
      <c r="B20" s="589"/>
      <c r="C20" s="589"/>
      <c r="D20" s="589"/>
      <c r="E20" s="589"/>
      <c r="F20" s="589"/>
      <c r="G20" s="589"/>
      <c r="H20" s="589"/>
      <c r="I20" s="589"/>
      <c r="J20" s="589"/>
      <c r="K20" s="589"/>
      <c r="L20" s="589"/>
      <c r="M20" s="589"/>
      <c r="N20" s="589"/>
      <c r="O20" s="589"/>
      <c r="P20" s="589"/>
      <c r="Q20" s="589"/>
      <c r="R20" s="589"/>
      <c r="S20" s="589"/>
      <c r="T20" s="589"/>
      <c r="U20" s="589"/>
      <c r="V20" s="589"/>
      <c r="W20" s="589"/>
      <c r="X20" s="589"/>
      <c r="Y20" s="587"/>
      <c r="Z20" s="1"/>
      <c r="AA20" s="1"/>
      <c r="AB20" s="1"/>
      <c r="AC20" s="1"/>
      <c r="AD20" s="1"/>
      <c r="AE20" s="1"/>
      <c r="AF20" s="1"/>
      <c r="AG20" s="1"/>
    </row>
    <row r="21" spans="1:33" ht="16.5" customHeight="1" x14ac:dyDescent="0.2">
      <c r="A21" s="21"/>
      <c r="B21" s="53"/>
      <c r="C21" s="23"/>
      <c r="D21" s="24"/>
      <c r="E21" s="24"/>
      <c r="F21" s="25">
        <f t="shared" ref="F21:F25" si="2">SUM(G21:M21)</f>
        <v>0</v>
      </c>
      <c r="G21" s="26"/>
      <c r="H21" s="27"/>
      <c r="I21" s="27"/>
      <c r="J21" s="27"/>
      <c r="K21" s="27"/>
      <c r="L21" s="27"/>
      <c r="M21" s="27"/>
      <c r="N21" s="26"/>
      <c r="O21" s="29"/>
      <c r="P21" s="26"/>
      <c r="Q21" s="29"/>
      <c r="R21" s="26"/>
      <c r="S21" s="29"/>
      <c r="T21" s="26"/>
      <c r="U21" s="29"/>
      <c r="V21" s="26"/>
      <c r="W21" s="29"/>
      <c r="X21" s="26"/>
      <c r="Y21" s="29"/>
      <c r="Z21" s="1"/>
      <c r="AA21" s="1"/>
      <c r="AB21" s="1"/>
      <c r="AC21" s="1"/>
      <c r="AD21" s="1"/>
      <c r="AE21" s="1"/>
      <c r="AF21" s="1"/>
      <c r="AG21" s="1"/>
    </row>
    <row r="22" spans="1:33" ht="16.5" customHeight="1" x14ac:dyDescent="0.2">
      <c r="A22" s="30"/>
      <c r="B22" s="54"/>
      <c r="C22" s="32"/>
      <c r="D22" s="33"/>
      <c r="E22" s="33"/>
      <c r="F22" s="55">
        <f t="shared" si="2"/>
        <v>0</v>
      </c>
      <c r="G22" s="35"/>
      <c r="H22" s="36"/>
      <c r="I22" s="37"/>
      <c r="J22" s="36"/>
      <c r="K22" s="36"/>
      <c r="L22" s="36"/>
      <c r="M22" s="36"/>
      <c r="N22" s="35"/>
      <c r="O22" s="38"/>
      <c r="P22" s="35"/>
      <c r="Q22" s="38"/>
      <c r="R22" s="35"/>
      <c r="S22" s="38"/>
      <c r="T22" s="35"/>
      <c r="U22" s="38"/>
      <c r="V22" s="35"/>
      <c r="W22" s="38"/>
      <c r="X22" s="35"/>
      <c r="Y22" s="38"/>
      <c r="Z22" s="1"/>
      <c r="AA22" s="1"/>
      <c r="AB22" s="1"/>
      <c r="AC22" s="1"/>
      <c r="AD22" s="1"/>
      <c r="AE22" s="1"/>
      <c r="AF22" s="1"/>
      <c r="AG22" s="1"/>
    </row>
    <row r="23" spans="1:33" ht="16.5" customHeight="1" x14ac:dyDescent="0.2">
      <c r="A23" s="30"/>
      <c r="B23" s="54"/>
      <c r="C23" s="32"/>
      <c r="D23" s="33"/>
      <c r="E23" s="33"/>
      <c r="F23" s="55">
        <f t="shared" si="2"/>
        <v>0</v>
      </c>
      <c r="G23" s="35"/>
      <c r="H23" s="36"/>
      <c r="I23" s="37"/>
      <c r="J23" s="36"/>
      <c r="K23" s="36"/>
      <c r="L23" s="36"/>
      <c r="M23" s="36"/>
      <c r="N23" s="35"/>
      <c r="O23" s="38"/>
      <c r="P23" s="35"/>
      <c r="Q23" s="38"/>
      <c r="R23" s="35"/>
      <c r="S23" s="38"/>
      <c r="T23" s="35"/>
      <c r="U23" s="38"/>
      <c r="V23" s="35"/>
      <c r="W23" s="38"/>
      <c r="X23" s="35"/>
      <c r="Y23" s="38"/>
      <c r="Z23" s="1"/>
      <c r="AA23" s="1"/>
      <c r="AB23" s="1"/>
      <c r="AC23" s="1"/>
      <c r="AD23" s="1"/>
      <c r="AE23" s="1"/>
      <c r="AF23" s="1"/>
      <c r="AG23" s="1"/>
    </row>
    <row r="24" spans="1:33" ht="16.5" customHeight="1" x14ac:dyDescent="0.2">
      <c r="A24" s="30"/>
      <c r="B24" s="54"/>
      <c r="C24" s="32"/>
      <c r="D24" s="33"/>
      <c r="E24" s="33"/>
      <c r="F24" s="55">
        <f t="shared" si="2"/>
        <v>0</v>
      </c>
      <c r="G24" s="35"/>
      <c r="H24" s="36"/>
      <c r="I24" s="37"/>
      <c r="J24" s="36"/>
      <c r="K24" s="36"/>
      <c r="L24" s="36"/>
      <c r="M24" s="36"/>
      <c r="N24" s="35"/>
      <c r="O24" s="38"/>
      <c r="P24" s="35"/>
      <c r="Q24" s="38"/>
      <c r="R24" s="35"/>
      <c r="S24" s="38"/>
      <c r="T24" s="35"/>
      <c r="U24" s="38"/>
      <c r="V24" s="35"/>
      <c r="W24" s="38"/>
      <c r="X24" s="35"/>
      <c r="Y24" s="38"/>
      <c r="Z24" s="1"/>
      <c r="AA24" s="1"/>
      <c r="AB24" s="1"/>
      <c r="AC24" s="1"/>
      <c r="AD24" s="1"/>
      <c r="AE24" s="1"/>
      <c r="AF24" s="1"/>
      <c r="AG24" s="1"/>
    </row>
    <row r="25" spans="1:33" ht="16.5" customHeight="1" x14ac:dyDescent="0.2">
      <c r="A25" s="56"/>
      <c r="B25" s="57"/>
      <c r="C25" s="58"/>
      <c r="D25" s="59"/>
      <c r="E25" s="59"/>
      <c r="F25" s="60">
        <f t="shared" si="2"/>
        <v>0</v>
      </c>
      <c r="G25" s="61"/>
      <c r="H25" s="46"/>
      <c r="I25" s="46"/>
      <c r="J25" s="46"/>
      <c r="K25" s="46"/>
      <c r="L25" s="46"/>
      <c r="M25" s="46"/>
      <c r="N25" s="61"/>
      <c r="O25" s="62"/>
      <c r="P25" s="61"/>
      <c r="Q25" s="62"/>
      <c r="R25" s="61"/>
      <c r="S25" s="62"/>
      <c r="T25" s="61"/>
      <c r="U25" s="62"/>
      <c r="V25" s="61"/>
      <c r="W25" s="62"/>
      <c r="X25" s="61"/>
      <c r="Y25" s="62"/>
      <c r="Z25" s="1"/>
      <c r="AA25" s="1"/>
      <c r="AB25" s="1"/>
      <c r="AC25" s="1"/>
      <c r="AD25" s="1"/>
      <c r="AE25" s="1"/>
      <c r="AF25" s="1"/>
      <c r="AG25" s="1"/>
    </row>
    <row r="26" spans="1:33" ht="16.5" customHeight="1" x14ac:dyDescent="0.2">
      <c r="A26" s="586" t="s">
        <v>17</v>
      </c>
      <c r="B26" s="587"/>
      <c r="C26" s="63"/>
      <c r="D26" s="64"/>
      <c r="E26" s="64"/>
      <c r="F26" s="48">
        <f t="shared" ref="F26:Y26" si="3">SUM(F21:F25)</f>
        <v>0</v>
      </c>
      <c r="G26" s="65">
        <f t="shared" si="3"/>
        <v>0</v>
      </c>
      <c r="H26" s="66">
        <f t="shared" si="3"/>
        <v>0</v>
      </c>
      <c r="I26" s="66">
        <f t="shared" si="3"/>
        <v>0</v>
      </c>
      <c r="J26" s="66">
        <f t="shared" si="3"/>
        <v>0</v>
      </c>
      <c r="K26" s="66">
        <f t="shared" si="3"/>
        <v>0</v>
      </c>
      <c r="L26" s="66">
        <f t="shared" si="3"/>
        <v>0</v>
      </c>
      <c r="M26" s="66">
        <f t="shared" si="3"/>
        <v>0</v>
      </c>
      <c r="N26" s="65">
        <f t="shared" si="3"/>
        <v>0</v>
      </c>
      <c r="O26" s="67">
        <f t="shared" si="3"/>
        <v>0</v>
      </c>
      <c r="P26" s="65">
        <f t="shared" si="3"/>
        <v>0</v>
      </c>
      <c r="Q26" s="67">
        <f t="shared" si="3"/>
        <v>0</v>
      </c>
      <c r="R26" s="65">
        <f t="shared" si="3"/>
        <v>0</v>
      </c>
      <c r="S26" s="67">
        <f t="shared" si="3"/>
        <v>0</v>
      </c>
      <c r="T26" s="65">
        <f t="shared" si="3"/>
        <v>0</v>
      </c>
      <c r="U26" s="67">
        <f t="shared" si="3"/>
        <v>0</v>
      </c>
      <c r="V26" s="65">
        <f t="shared" si="3"/>
        <v>0</v>
      </c>
      <c r="W26" s="67">
        <f t="shared" si="3"/>
        <v>0</v>
      </c>
      <c r="X26" s="65">
        <f t="shared" si="3"/>
        <v>0</v>
      </c>
      <c r="Y26" s="67">
        <f t="shared" si="3"/>
        <v>0</v>
      </c>
      <c r="Z26" s="20"/>
      <c r="AA26" s="20"/>
      <c r="AB26" s="20"/>
      <c r="AC26" s="20"/>
      <c r="AD26" s="20"/>
      <c r="AE26" s="20"/>
      <c r="AF26" s="20"/>
      <c r="AG26" s="20"/>
    </row>
    <row r="27" spans="1:33" ht="16.5" customHeight="1" x14ac:dyDescent="0.2">
      <c r="A27" s="580" t="s">
        <v>26</v>
      </c>
      <c r="B27" s="581"/>
      <c r="C27" s="581"/>
      <c r="D27" s="581"/>
      <c r="E27" s="581"/>
      <c r="F27" s="581"/>
      <c r="G27" s="581"/>
      <c r="H27" s="581"/>
      <c r="I27" s="581"/>
      <c r="J27" s="581"/>
      <c r="K27" s="581"/>
      <c r="L27" s="581"/>
      <c r="M27" s="581"/>
      <c r="N27" s="581"/>
      <c r="O27" s="581"/>
      <c r="P27" s="581"/>
      <c r="Q27" s="581"/>
      <c r="R27" s="581"/>
      <c r="S27" s="581"/>
      <c r="T27" s="581"/>
      <c r="U27" s="581"/>
      <c r="V27" s="581"/>
      <c r="W27" s="581"/>
      <c r="X27" s="581"/>
      <c r="Y27" s="582"/>
      <c r="Z27" s="1"/>
      <c r="AA27" s="20"/>
      <c r="AB27" s="20"/>
      <c r="AC27" s="20"/>
      <c r="AD27" s="20"/>
      <c r="AE27" s="20"/>
      <c r="AF27" s="20"/>
      <c r="AG27" s="1"/>
    </row>
    <row r="28" spans="1:33" ht="16.5" customHeight="1" x14ac:dyDescent="0.2">
      <c r="A28" s="21"/>
      <c r="B28" s="68"/>
      <c r="C28" s="23"/>
      <c r="D28" s="24"/>
      <c r="E28" s="69"/>
      <c r="F28" s="25">
        <f t="shared" ref="F28:F32" si="4">SUM(G28:M28)</f>
        <v>0</v>
      </c>
      <c r="G28" s="26"/>
      <c r="H28" s="27"/>
      <c r="I28" s="27"/>
      <c r="J28" s="27"/>
      <c r="K28" s="70"/>
      <c r="L28" s="70"/>
      <c r="M28" s="29"/>
      <c r="N28" s="71"/>
      <c r="O28" s="29"/>
      <c r="P28" s="26"/>
      <c r="Q28" s="29"/>
      <c r="R28" s="26"/>
      <c r="S28" s="29"/>
      <c r="T28" s="26"/>
      <c r="U28" s="29"/>
      <c r="V28" s="26"/>
      <c r="W28" s="29"/>
      <c r="X28" s="26"/>
      <c r="Y28" s="29"/>
      <c r="Z28" s="1"/>
      <c r="AA28" s="1"/>
      <c r="AB28" s="1"/>
      <c r="AC28" s="1"/>
      <c r="AD28" s="1"/>
      <c r="AE28" s="1"/>
      <c r="AF28" s="1"/>
      <c r="AG28" s="1"/>
    </row>
    <row r="29" spans="1:33" ht="16.5" customHeight="1" x14ac:dyDescent="0.2">
      <c r="A29" s="30"/>
      <c r="B29" s="72"/>
      <c r="C29" s="32"/>
      <c r="D29" s="33"/>
      <c r="E29" s="73"/>
      <c r="F29" s="55">
        <f t="shared" si="4"/>
        <v>0</v>
      </c>
      <c r="G29" s="74"/>
      <c r="H29" s="36"/>
      <c r="I29" s="36"/>
      <c r="J29" s="36"/>
      <c r="K29" s="75"/>
      <c r="L29" s="75"/>
      <c r="M29" s="38"/>
      <c r="N29" s="35"/>
      <c r="O29" s="76"/>
      <c r="P29" s="35"/>
      <c r="Q29" s="38"/>
      <c r="R29" s="35"/>
      <c r="S29" s="38"/>
      <c r="T29" s="35"/>
      <c r="U29" s="38"/>
      <c r="V29" s="35"/>
      <c r="W29" s="38"/>
      <c r="X29" s="35"/>
      <c r="Y29" s="38"/>
      <c r="Z29" s="1"/>
      <c r="AA29" s="1"/>
      <c r="AB29" s="1"/>
      <c r="AC29" s="1"/>
      <c r="AD29" s="1"/>
      <c r="AE29" s="1"/>
      <c r="AF29" s="1"/>
      <c r="AG29" s="1"/>
    </row>
    <row r="30" spans="1:33" ht="16.5" customHeight="1" x14ac:dyDescent="0.2">
      <c r="A30" s="30"/>
      <c r="B30" s="72"/>
      <c r="C30" s="32"/>
      <c r="D30" s="33"/>
      <c r="E30" s="73"/>
      <c r="F30" s="55">
        <f t="shared" si="4"/>
        <v>0</v>
      </c>
      <c r="G30" s="74"/>
      <c r="H30" s="36"/>
      <c r="I30" s="36"/>
      <c r="J30" s="36"/>
      <c r="K30" s="75"/>
      <c r="L30" s="75"/>
      <c r="M30" s="38"/>
      <c r="N30" s="35"/>
      <c r="O30" s="76"/>
      <c r="P30" s="74"/>
      <c r="Q30" s="38"/>
      <c r="R30" s="74"/>
      <c r="S30" s="38"/>
      <c r="T30" s="35"/>
      <c r="U30" s="38"/>
      <c r="V30" s="74"/>
      <c r="W30" s="38"/>
      <c r="X30" s="35"/>
      <c r="Y30" s="38"/>
      <c r="Z30" s="1"/>
      <c r="AA30" s="1"/>
      <c r="AB30" s="1"/>
      <c r="AC30" s="1"/>
      <c r="AD30" s="1"/>
      <c r="AE30" s="1"/>
      <c r="AF30" s="1"/>
      <c r="AG30" s="1"/>
    </row>
    <row r="31" spans="1:33" ht="16.5" customHeight="1" x14ac:dyDescent="0.2">
      <c r="A31" s="30"/>
      <c r="B31" s="72"/>
      <c r="C31" s="32"/>
      <c r="D31" s="33"/>
      <c r="E31" s="73"/>
      <c r="F31" s="55">
        <f t="shared" si="4"/>
        <v>0</v>
      </c>
      <c r="G31" s="74"/>
      <c r="H31" s="36"/>
      <c r="I31" s="36"/>
      <c r="J31" s="36"/>
      <c r="K31" s="75"/>
      <c r="L31" s="75"/>
      <c r="M31" s="38"/>
      <c r="N31" s="35"/>
      <c r="O31" s="76"/>
      <c r="P31" s="74"/>
      <c r="Q31" s="38"/>
      <c r="R31" s="74"/>
      <c r="S31" s="38"/>
      <c r="T31" s="35"/>
      <c r="U31" s="38"/>
      <c r="V31" s="74"/>
      <c r="W31" s="38"/>
      <c r="X31" s="35"/>
      <c r="Y31" s="38"/>
      <c r="Z31" s="1"/>
      <c r="AA31" s="1"/>
      <c r="AB31" s="1"/>
      <c r="AC31" s="1"/>
      <c r="AD31" s="1"/>
      <c r="AE31" s="1"/>
      <c r="AF31" s="1"/>
      <c r="AG31" s="1"/>
    </row>
    <row r="32" spans="1:33" ht="16.5" customHeight="1" x14ac:dyDescent="0.2">
      <c r="A32" s="30"/>
      <c r="B32" s="72"/>
      <c r="C32" s="32"/>
      <c r="D32" s="33"/>
      <c r="E32" s="73"/>
      <c r="F32" s="55">
        <f t="shared" si="4"/>
        <v>0</v>
      </c>
      <c r="G32" s="74"/>
      <c r="H32" s="36"/>
      <c r="I32" s="36"/>
      <c r="J32" s="36"/>
      <c r="K32" s="75"/>
      <c r="L32" s="75"/>
      <c r="M32" s="45"/>
      <c r="N32" s="74"/>
      <c r="O32" s="62"/>
      <c r="P32" s="35"/>
      <c r="Q32" s="38"/>
      <c r="R32" s="74"/>
      <c r="S32" s="62"/>
      <c r="T32" s="35"/>
      <c r="U32" s="38"/>
      <c r="V32" s="74"/>
      <c r="W32" s="62"/>
      <c r="X32" s="35"/>
      <c r="Y32" s="38"/>
      <c r="Z32" s="1"/>
      <c r="AA32" s="1"/>
      <c r="AB32" s="1"/>
      <c r="AC32" s="1"/>
      <c r="AD32" s="1"/>
      <c r="AE32" s="1"/>
      <c r="AF32" s="1"/>
      <c r="AG32" s="1"/>
    </row>
    <row r="33" spans="1:33" ht="16.5" customHeight="1" x14ac:dyDescent="0.2">
      <c r="A33" s="586" t="s">
        <v>17</v>
      </c>
      <c r="B33" s="587"/>
      <c r="C33" s="47"/>
      <c r="D33" s="49"/>
      <c r="E33" s="49"/>
      <c r="F33" s="48">
        <f t="shared" ref="F33:Y33" si="5">SUM(F28:F32)</f>
        <v>0</v>
      </c>
      <c r="G33" s="50">
        <f t="shared" si="5"/>
        <v>0</v>
      </c>
      <c r="H33" s="51">
        <f t="shared" si="5"/>
        <v>0</v>
      </c>
      <c r="I33" s="51">
        <f t="shared" si="5"/>
        <v>0</v>
      </c>
      <c r="J33" s="51">
        <f t="shared" si="5"/>
        <v>0</v>
      </c>
      <c r="K33" s="51">
        <f t="shared" si="5"/>
        <v>0</v>
      </c>
      <c r="L33" s="51">
        <f t="shared" si="5"/>
        <v>0</v>
      </c>
      <c r="M33" s="52">
        <f t="shared" si="5"/>
        <v>0</v>
      </c>
      <c r="N33" s="50">
        <f t="shared" si="5"/>
        <v>0</v>
      </c>
      <c r="O33" s="52">
        <f t="shared" si="5"/>
        <v>0</v>
      </c>
      <c r="P33" s="50">
        <f t="shared" si="5"/>
        <v>0</v>
      </c>
      <c r="Q33" s="52">
        <f t="shared" si="5"/>
        <v>0</v>
      </c>
      <c r="R33" s="50">
        <f t="shared" si="5"/>
        <v>0</v>
      </c>
      <c r="S33" s="52">
        <f t="shared" si="5"/>
        <v>0</v>
      </c>
      <c r="T33" s="50">
        <f t="shared" si="5"/>
        <v>0</v>
      </c>
      <c r="U33" s="52">
        <f t="shared" si="5"/>
        <v>0</v>
      </c>
      <c r="V33" s="50">
        <f t="shared" si="5"/>
        <v>0</v>
      </c>
      <c r="W33" s="52">
        <f t="shared" si="5"/>
        <v>0</v>
      </c>
      <c r="X33" s="50">
        <f t="shared" si="5"/>
        <v>0</v>
      </c>
      <c r="Y33" s="52">
        <f t="shared" si="5"/>
        <v>0</v>
      </c>
      <c r="Z33" s="20"/>
      <c r="AA33" s="20"/>
      <c r="AB33" s="20"/>
      <c r="AC33" s="20"/>
      <c r="AD33" s="20"/>
      <c r="AE33" s="20"/>
      <c r="AF33" s="20"/>
      <c r="AG33" s="20"/>
    </row>
    <row r="34" spans="1:33" ht="16.5" customHeight="1" x14ac:dyDescent="0.2">
      <c r="A34" s="588" t="s">
        <v>27</v>
      </c>
      <c r="B34" s="589"/>
      <c r="C34" s="589"/>
      <c r="D34" s="589"/>
      <c r="E34" s="589"/>
      <c r="F34" s="589"/>
      <c r="G34" s="589"/>
      <c r="H34" s="589"/>
      <c r="I34" s="589"/>
      <c r="J34" s="589"/>
      <c r="K34" s="589"/>
      <c r="L34" s="589"/>
      <c r="M34" s="589"/>
      <c r="N34" s="589"/>
      <c r="O34" s="589"/>
      <c r="P34" s="589"/>
      <c r="Q34" s="589"/>
      <c r="R34" s="589"/>
      <c r="S34" s="589"/>
      <c r="T34" s="589"/>
      <c r="U34" s="589"/>
      <c r="V34" s="589"/>
      <c r="W34" s="589"/>
      <c r="X34" s="589"/>
      <c r="Y34" s="587"/>
      <c r="Z34" s="1"/>
      <c r="AA34" s="1"/>
      <c r="AB34" s="1"/>
      <c r="AC34" s="1"/>
      <c r="AD34" s="1"/>
      <c r="AE34" s="1"/>
      <c r="AF34" s="1"/>
      <c r="AG34" s="1"/>
    </row>
    <row r="35" spans="1:33" ht="16.5" customHeight="1" x14ac:dyDescent="0.2">
      <c r="A35" s="77"/>
      <c r="B35" s="78"/>
      <c r="C35" s="79"/>
      <c r="D35" s="80"/>
      <c r="E35" s="80"/>
      <c r="F35" s="55">
        <f t="shared" ref="F35:F39" si="6">SUM(G35:M35)</f>
        <v>0</v>
      </c>
      <c r="G35" s="81"/>
      <c r="H35" s="82"/>
      <c r="I35" s="82"/>
      <c r="J35" s="82"/>
      <c r="K35" s="82"/>
      <c r="L35" s="82"/>
      <c r="M35" s="82"/>
      <c r="N35" s="81"/>
      <c r="O35" s="83"/>
      <c r="P35" s="81"/>
      <c r="Q35" s="83"/>
      <c r="R35" s="81"/>
      <c r="S35" s="83"/>
      <c r="T35" s="81"/>
      <c r="U35" s="83"/>
      <c r="V35" s="81"/>
      <c r="W35" s="83"/>
      <c r="X35" s="81"/>
      <c r="Y35" s="83"/>
      <c r="Z35" s="1"/>
      <c r="AA35" s="1"/>
      <c r="AB35" s="1"/>
      <c r="AC35" s="1"/>
      <c r="AD35" s="1"/>
      <c r="AE35" s="1"/>
      <c r="AF35" s="1"/>
      <c r="AG35" s="1"/>
    </row>
    <row r="36" spans="1:33" ht="16.5" customHeight="1" x14ac:dyDescent="0.2">
      <c r="A36" s="30"/>
      <c r="B36" s="31"/>
      <c r="C36" s="32"/>
      <c r="D36" s="33"/>
      <c r="E36" s="33"/>
      <c r="F36" s="34">
        <f t="shared" si="6"/>
        <v>0</v>
      </c>
      <c r="G36" s="35"/>
      <c r="H36" s="36"/>
      <c r="I36" s="36"/>
      <c r="J36" s="36"/>
      <c r="K36" s="36"/>
      <c r="L36" s="36"/>
      <c r="M36" s="36"/>
      <c r="N36" s="35"/>
      <c r="O36" s="38"/>
      <c r="P36" s="35"/>
      <c r="Q36" s="38"/>
      <c r="R36" s="35"/>
      <c r="S36" s="38"/>
      <c r="T36" s="35"/>
      <c r="U36" s="38"/>
      <c r="V36" s="35"/>
      <c r="W36" s="38"/>
      <c r="X36" s="35"/>
      <c r="Y36" s="38"/>
      <c r="Z36" s="1"/>
      <c r="AA36" s="1"/>
      <c r="AB36" s="1"/>
      <c r="AC36" s="1"/>
      <c r="AD36" s="1"/>
      <c r="AE36" s="1"/>
      <c r="AF36" s="1"/>
      <c r="AG36" s="1"/>
    </row>
    <row r="37" spans="1:33" ht="16.5" customHeight="1" x14ac:dyDescent="0.2">
      <c r="A37" s="30"/>
      <c r="B37" s="31"/>
      <c r="C37" s="32"/>
      <c r="D37" s="33"/>
      <c r="E37" s="33"/>
      <c r="F37" s="34">
        <f t="shared" si="6"/>
        <v>0</v>
      </c>
      <c r="G37" s="35"/>
      <c r="H37" s="36"/>
      <c r="I37" s="36"/>
      <c r="J37" s="36"/>
      <c r="K37" s="36"/>
      <c r="L37" s="36"/>
      <c r="M37" s="36"/>
      <c r="N37" s="35"/>
      <c r="O37" s="38"/>
      <c r="P37" s="35"/>
      <c r="Q37" s="38"/>
      <c r="R37" s="35"/>
      <c r="S37" s="38"/>
      <c r="T37" s="35"/>
      <c r="U37" s="38"/>
      <c r="V37" s="35"/>
      <c r="W37" s="38"/>
      <c r="X37" s="35"/>
      <c r="Y37" s="38"/>
      <c r="Z37" s="1"/>
      <c r="AA37" s="1"/>
      <c r="AB37" s="1"/>
      <c r="AC37" s="1"/>
      <c r="AD37" s="1"/>
      <c r="AE37" s="1"/>
      <c r="AF37" s="1"/>
      <c r="AG37" s="1"/>
    </row>
    <row r="38" spans="1:33" ht="16.5" customHeight="1" x14ac:dyDescent="0.2">
      <c r="A38" s="30"/>
      <c r="B38" s="31"/>
      <c r="C38" s="32"/>
      <c r="D38" s="33"/>
      <c r="E38" s="33"/>
      <c r="F38" s="34">
        <f t="shared" si="6"/>
        <v>0</v>
      </c>
      <c r="G38" s="35"/>
      <c r="H38" s="36"/>
      <c r="I38" s="36"/>
      <c r="J38" s="36"/>
      <c r="K38" s="36"/>
      <c r="L38" s="36"/>
      <c r="M38" s="36"/>
      <c r="N38" s="35"/>
      <c r="O38" s="38"/>
      <c r="P38" s="35"/>
      <c r="Q38" s="38"/>
      <c r="R38" s="35"/>
      <c r="S38" s="38"/>
      <c r="T38" s="35"/>
      <c r="U38" s="38"/>
      <c r="V38" s="35"/>
      <c r="W38" s="38"/>
      <c r="X38" s="35"/>
      <c r="Y38" s="38"/>
      <c r="Z38" s="1"/>
      <c r="AA38" s="1"/>
      <c r="AB38" s="1"/>
      <c r="AC38" s="1"/>
      <c r="AD38" s="1"/>
      <c r="AE38" s="1"/>
      <c r="AF38" s="1"/>
      <c r="AG38" s="1"/>
    </row>
    <row r="39" spans="1:33" ht="16.5" customHeight="1" x14ac:dyDescent="0.2">
      <c r="A39" s="84"/>
      <c r="B39" s="31"/>
      <c r="C39" s="32"/>
      <c r="D39" s="33"/>
      <c r="E39" s="33"/>
      <c r="F39" s="34">
        <f t="shared" si="6"/>
        <v>0</v>
      </c>
      <c r="G39" s="35"/>
      <c r="H39" s="36"/>
      <c r="I39" s="36"/>
      <c r="J39" s="36"/>
      <c r="K39" s="36"/>
      <c r="L39" s="36"/>
      <c r="M39" s="36"/>
      <c r="N39" s="35"/>
      <c r="O39" s="38"/>
      <c r="P39" s="35"/>
      <c r="Q39" s="38"/>
      <c r="R39" s="35"/>
      <c r="S39" s="38"/>
      <c r="T39" s="35"/>
      <c r="U39" s="38"/>
      <c r="V39" s="35"/>
      <c r="W39" s="38"/>
      <c r="X39" s="35"/>
      <c r="Y39" s="38"/>
      <c r="Z39" s="1"/>
      <c r="AA39" s="1"/>
      <c r="AB39" s="1"/>
      <c r="AC39" s="1"/>
      <c r="AD39" s="1"/>
      <c r="AE39" s="1"/>
      <c r="AF39" s="1"/>
      <c r="AG39" s="1"/>
    </row>
    <row r="40" spans="1:33" ht="16.5" customHeight="1" x14ac:dyDescent="0.2">
      <c r="A40" s="604" t="s">
        <v>17</v>
      </c>
      <c r="B40" s="582"/>
      <c r="C40" s="85"/>
      <c r="D40" s="87"/>
      <c r="E40" s="87"/>
      <c r="F40" s="86">
        <f t="shared" ref="F40:Y40" si="7">SUM(F35:F39)</f>
        <v>0</v>
      </c>
      <c r="G40" s="88">
        <f t="shared" si="7"/>
        <v>0</v>
      </c>
      <c r="H40" s="89">
        <f t="shared" si="7"/>
        <v>0</v>
      </c>
      <c r="I40" s="89">
        <f t="shared" si="7"/>
        <v>0</v>
      </c>
      <c r="J40" s="89">
        <f t="shared" si="7"/>
        <v>0</v>
      </c>
      <c r="K40" s="89">
        <f t="shared" si="7"/>
        <v>0</v>
      </c>
      <c r="L40" s="89">
        <f t="shared" si="7"/>
        <v>0</v>
      </c>
      <c r="M40" s="90">
        <f t="shared" si="7"/>
        <v>0</v>
      </c>
      <c r="N40" s="88">
        <f t="shared" si="7"/>
        <v>0</v>
      </c>
      <c r="O40" s="90">
        <f t="shared" si="7"/>
        <v>0</v>
      </c>
      <c r="P40" s="88">
        <f t="shared" si="7"/>
        <v>0</v>
      </c>
      <c r="Q40" s="90">
        <f t="shared" si="7"/>
        <v>0</v>
      </c>
      <c r="R40" s="88">
        <f t="shared" si="7"/>
        <v>0</v>
      </c>
      <c r="S40" s="90">
        <f t="shared" si="7"/>
        <v>0</v>
      </c>
      <c r="T40" s="88">
        <f t="shared" si="7"/>
        <v>0</v>
      </c>
      <c r="U40" s="90">
        <f t="shared" si="7"/>
        <v>0</v>
      </c>
      <c r="V40" s="88">
        <f t="shared" si="7"/>
        <v>0</v>
      </c>
      <c r="W40" s="90">
        <f t="shared" si="7"/>
        <v>0</v>
      </c>
      <c r="X40" s="88">
        <f t="shared" si="7"/>
        <v>0</v>
      </c>
      <c r="Y40" s="90">
        <f t="shared" si="7"/>
        <v>0</v>
      </c>
      <c r="Z40" s="20"/>
      <c r="AA40" s="20"/>
      <c r="AB40" s="20"/>
      <c r="AC40" s="20"/>
      <c r="AD40" s="20"/>
      <c r="AE40" s="20"/>
      <c r="AF40" s="20"/>
      <c r="AG40" s="20"/>
    </row>
    <row r="41" spans="1:33" ht="16.5" customHeight="1" x14ac:dyDescent="0.2">
      <c r="A41" s="588" t="s">
        <v>28</v>
      </c>
      <c r="B41" s="589"/>
      <c r="C41" s="589"/>
      <c r="D41" s="589"/>
      <c r="E41" s="589"/>
      <c r="F41" s="589"/>
      <c r="G41" s="589"/>
      <c r="H41" s="589"/>
      <c r="I41" s="589"/>
      <c r="J41" s="589"/>
      <c r="K41" s="589"/>
      <c r="L41" s="589"/>
      <c r="M41" s="589"/>
      <c r="N41" s="589"/>
      <c r="O41" s="589"/>
      <c r="P41" s="589"/>
      <c r="Q41" s="589"/>
      <c r="R41" s="589"/>
      <c r="S41" s="589"/>
      <c r="T41" s="589"/>
      <c r="U41" s="589"/>
      <c r="V41" s="589"/>
      <c r="W41" s="589"/>
      <c r="X41" s="589"/>
      <c r="Y41" s="587"/>
      <c r="Z41" s="1"/>
      <c r="AA41" s="1"/>
      <c r="AB41" s="1"/>
      <c r="AC41" s="1"/>
      <c r="AD41" s="1"/>
      <c r="AE41" s="1"/>
      <c r="AF41" s="1"/>
      <c r="AG41" s="1"/>
    </row>
    <row r="42" spans="1:33" ht="16.5" customHeight="1" x14ac:dyDescent="0.2">
      <c r="A42" s="77"/>
      <c r="B42" s="78"/>
      <c r="C42" s="79"/>
      <c r="D42" s="80"/>
      <c r="E42" s="80"/>
      <c r="F42" s="55">
        <f t="shared" ref="F42:F46" si="8">SUM(G42:M42)</f>
        <v>0</v>
      </c>
      <c r="G42" s="81"/>
      <c r="H42" s="82"/>
      <c r="I42" s="82"/>
      <c r="J42" s="82"/>
      <c r="K42" s="82"/>
      <c r="L42" s="82"/>
      <c r="M42" s="82"/>
      <c r="N42" s="81"/>
      <c r="O42" s="83"/>
      <c r="P42" s="81"/>
      <c r="Q42" s="83"/>
      <c r="R42" s="81"/>
      <c r="S42" s="83"/>
      <c r="T42" s="81"/>
      <c r="U42" s="83"/>
      <c r="V42" s="81"/>
      <c r="W42" s="83"/>
      <c r="X42" s="81"/>
      <c r="Y42" s="83"/>
      <c r="Z42" s="1"/>
      <c r="AA42" s="1"/>
      <c r="AB42" s="1"/>
      <c r="AC42" s="1"/>
      <c r="AD42" s="1"/>
      <c r="AE42" s="1"/>
      <c r="AF42" s="1"/>
      <c r="AG42" s="1"/>
    </row>
    <row r="43" spans="1:33" ht="16.5" customHeight="1" x14ac:dyDescent="0.2">
      <c r="A43" s="30"/>
      <c r="B43" s="31"/>
      <c r="C43" s="32"/>
      <c r="D43" s="33"/>
      <c r="E43" s="33"/>
      <c r="F43" s="34">
        <f t="shared" si="8"/>
        <v>0</v>
      </c>
      <c r="G43" s="35"/>
      <c r="H43" s="36"/>
      <c r="I43" s="36"/>
      <c r="J43" s="36"/>
      <c r="K43" s="36"/>
      <c r="L43" s="36"/>
      <c r="M43" s="36"/>
      <c r="N43" s="35"/>
      <c r="O43" s="38"/>
      <c r="P43" s="35"/>
      <c r="Q43" s="38"/>
      <c r="R43" s="35"/>
      <c r="S43" s="38"/>
      <c r="T43" s="35"/>
      <c r="U43" s="38"/>
      <c r="V43" s="35"/>
      <c r="W43" s="38"/>
      <c r="X43" s="35"/>
      <c r="Y43" s="38"/>
      <c r="Z43" s="1"/>
      <c r="AA43" s="1"/>
      <c r="AB43" s="1"/>
      <c r="AC43" s="1"/>
      <c r="AD43" s="1"/>
      <c r="AE43" s="1"/>
      <c r="AF43" s="1"/>
      <c r="AG43" s="1"/>
    </row>
    <row r="44" spans="1:33" ht="16.5" customHeight="1" x14ac:dyDescent="0.2">
      <c r="A44" s="30"/>
      <c r="B44" s="31"/>
      <c r="C44" s="32"/>
      <c r="D44" s="33"/>
      <c r="E44" s="33"/>
      <c r="F44" s="34">
        <f t="shared" si="8"/>
        <v>0</v>
      </c>
      <c r="G44" s="35"/>
      <c r="H44" s="36"/>
      <c r="I44" s="36"/>
      <c r="J44" s="36"/>
      <c r="K44" s="36"/>
      <c r="L44" s="36"/>
      <c r="M44" s="36"/>
      <c r="N44" s="35"/>
      <c r="O44" s="38"/>
      <c r="P44" s="35"/>
      <c r="Q44" s="38"/>
      <c r="R44" s="35"/>
      <c r="S44" s="38"/>
      <c r="T44" s="35"/>
      <c r="U44" s="38"/>
      <c r="V44" s="35"/>
      <c r="W44" s="38"/>
      <c r="X44" s="35"/>
      <c r="Y44" s="38"/>
      <c r="Z44" s="1"/>
      <c r="AA44" s="1"/>
      <c r="AB44" s="1"/>
      <c r="AC44" s="1"/>
      <c r="AD44" s="1"/>
      <c r="AE44" s="1"/>
      <c r="AF44" s="1"/>
      <c r="AG44" s="1"/>
    </row>
    <row r="45" spans="1:33" ht="16.5" customHeight="1" x14ac:dyDescent="0.2">
      <c r="A45" s="30"/>
      <c r="B45" s="31"/>
      <c r="C45" s="32"/>
      <c r="D45" s="33"/>
      <c r="E45" s="33"/>
      <c r="F45" s="34">
        <f t="shared" si="8"/>
        <v>0</v>
      </c>
      <c r="G45" s="35"/>
      <c r="H45" s="36"/>
      <c r="I45" s="36"/>
      <c r="J45" s="36"/>
      <c r="K45" s="36"/>
      <c r="L45" s="36"/>
      <c r="M45" s="36"/>
      <c r="N45" s="35"/>
      <c r="O45" s="38"/>
      <c r="P45" s="35"/>
      <c r="Q45" s="38"/>
      <c r="R45" s="35"/>
      <c r="S45" s="38"/>
      <c r="T45" s="35"/>
      <c r="U45" s="38"/>
      <c r="V45" s="35"/>
      <c r="W45" s="38"/>
      <c r="X45" s="35"/>
      <c r="Y45" s="38"/>
      <c r="Z45" s="1"/>
      <c r="AA45" s="1"/>
      <c r="AB45" s="1"/>
      <c r="AC45" s="1"/>
      <c r="AD45" s="1"/>
      <c r="AE45" s="1"/>
      <c r="AF45" s="1"/>
      <c r="AG45" s="1"/>
    </row>
    <row r="46" spans="1:33" ht="16.5" customHeight="1" x14ac:dyDescent="0.2">
      <c r="A46" s="56"/>
      <c r="B46" s="31"/>
      <c r="C46" s="32"/>
      <c r="D46" s="33"/>
      <c r="E46" s="33"/>
      <c r="F46" s="34">
        <f t="shared" si="8"/>
        <v>0</v>
      </c>
      <c r="G46" s="35"/>
      <c r="H46" s="36"/>
      <c r="I46" s="36"/>
      <c r="J46" s="36"/>
      <c r="K46" s="36"/>
      <c r="L46" s="36"/>
      <c r="M46" s="36"/>
      <c r="N46" s="35"/>
      <c r="O46" s="38"/>
      <c r="P46" s="35"/>
      <c r="Q46" s="38"/>
      <c r="R46" s="35"/>
      <c r="S46" s="38"/>
      <c r="T46" s="35"/>
      <c r="U46" s="38"/>
      <c r="V46" s="35"/>
      <c r="W46" s="38"/>
      <c r="X46" s="35"/>
      <c r="Y46" s="38"/>
      <c r="Z46" s="1"/>
      <c r="AA46" s="1"/>
      <c r="AB46" s="1"/>
      <c r="AC46" s="1"/>
      <c r="AD46" s="1"/>
      <c r="AE46" s="1"/>
      <c r="AF46" s="1"/>
      <c r="AG46" s="1"/>
    </row>
    <row r="47" spans="1:33" ht="16.5" customHeight="1" x14ac:dyDescent="0.2">
      <c r="A47" s="578" t="s">
        <v>17</v>
      </c>
      <c r="B47" s="579"/>
      <c r="C47" s="85"/>
      <c r="D47" s="87"/>
      <c r="E47" s="87"/>
      <c r="F47" s="86">
        <f t="shared" ref="F47:Y47" si="9">SUM(F42:F46)</f>
        <v>0</v>
      </c>
      <c r="G47" s="88">
        <f t="shared" si="9"/>
        <v>0</v>
      </c>
      <c r="H47" s="89">
        <f t="shared" si="9"/>
        <v>0</v>
      </c>
      <c r="I47" s="89">
        <f t="shared" si="9"/>
        <v>0</v>
      </c>
      <c r="J47" s="89">
        <f t="shared" si="9"/>
        <v>0</v>
      </c>
      <c r="K47" s="89">
        <f t="shared" si="9"/>
        <v>0</v>
      </c>
      <c r="L47" s="89">
        <f t="shared" si="9"/>
        <v>0</v>
      </c>
      <c r="M47" s="89">
        <f t="shared" si="9"/>
        <v>0</v>
      </c>
      <c r="N47" s="88">
        <f t="shared" si="9"/>
        <v>0</v>
      </c>
      <c r="O47" s="90">
        <f t="shared" si="9"/>
        <v>0</v>
      </c>
      <c r="P47" s="88">
        <f t="shared" si="9"/>
        <v>0</v>
      </c>
      <c r="Q47" s="90">
        <f t="shared" si="9"/>
        <v>0</v>
      </c>
      <c r="R47" s="88">
        <f t="shared" si="9"/>
        <v>0</v>
      </c>
      <c r="S47" s="90">
        <f t="shared" si="9"/>
        <v>0</v>
      </c>
      <c r="T47" s="88">
        <f t="shared" si="9"/>
        <v>0</v>
      </c>
      <c r="U47" s="90">
        <f t="shared" si="9"/>
        <v>0</v>
      </c>
      <c r="V47" s="88">
        <f t="shared" si="9"/>
        <v>0</v>
      </c>
      <c r="W47" s="90">
        <f t="shared" si="9"/>
        <v>0</v>
      </c>
      <c r="X47" s="88">
        <f t="shared" si="9"/>
        <v>0</v>
      </c>
      <c r="Y47" s="90">
        <f t="shared" si="9"/>
        <v>0</v>
      </c>
      <c r="Z47" s="20"/>
      <c r="AA47" s="20"/>
      <c r="AB47" s="20"/>
      <c r="AC47" s="20"/>
      <c r="AD47" s="20"/>
      <c r="AE47" s="20"/>
      <c r="AF47" s="20"/>
      <c r="AG47" s="20"/>
    </row>
    <row r="48" spans="1:33" ht="16.5" customHeight="1" x14ac:dyDescent="0.2">
      <c r="A48" s="588" t="s">
        <v>29</v>
      </c>
      <c r="B48" s="589"/>
      <c r="C48" s="589"/>
      <c r="D48" s="589"/>
      <c r="E48" s="589"/>
      <c r="F48" s="589"/>
      <c r="G48" s="589"/>
      <c r="H48" s="589"/>
      <c r="I48" s="589"/>
      <c r="J48" s="589"/>
      <c r="K48" s="589"/>
      <c r="L48" s="589"/>
      <c r="M48" s="589"/>
      <c r="N48" s="589"/>
      <c r="O48" s="589"/>
      <c r="P48" s="589"/>
      <c r="Q48" s="589"/>
      <c r="R48" s="589"/>
      <c r="S48" s="589"/>
      <c r="T48" s="589"/>
      <c r="U48" s="589"/>
      <c r="V48" s="589"/>
      <c r="W48" s="589"/>
      <c r="X48" s="589"/>
      <c r="Y48" s="587"/>
      <c r="Z48" s="20"/>
      <c r="AA48" s="20"/>
      <c r="AB48" s="20"/>
      <c r="AC48" s="20"/>
      <c r="AD48" s="20"/>
      <c r="AE48" s="20"/>
      <c r="AF48" s="20"/>
      <c r="AG48" s="20"/>
    </row>
    <row r="49" spans="1:33" ht="16.5" customHeight="1" x14ac:dyDescent="0.2">
      <c r="A49" s="77"/>
      <c r="B49" s="78"/>
      <c r="C49" s="79"/>
      <c r="D49" s="80"/>
      <c r="E49" s="80"/>
      <c r="F49" s="55">
        <f t="shared" ref="F49:F53" si="10">SUM(G49:M49)</f>
        <v>0</v>
      </c>
      <c r="G49" s="81"/>
      <c r="H49" s="82"/>
      <c r="I49" s="82"/>
      <c r="J49" s="82"/>
      <c r="K49" s="82"/>
      <c r="L49" s="82"/>
      <c r="M49" s="82"/>
      <c r="N49" s="81"/>
      <c r="O49" s="83"/>
      <c r="P49" s="81"/>
      <c r="Q49" s="83"/>
      <c r="R49" s="81"/>
      <c r="S49" s="83"/>
      <c r="T49" s="81"/>
      <c r="U49" s="83"/>
      <c r="V49" s="81"/>
      <c r="W49" s="83"/>
      <c r="X49" s="81"/>
      <c r="Y49" s="83"/>
      <c r="Z49" s="1"/>
      <c r="AA49" s="1"/>
      <c r="AB49" s="1"/>
      <c r="AC49" s="1"/>
      <c r="AD49" s="1"/>
      <c r="AE49" s="1"/>
      <c r="AF49" s="1"/>
      <c r="AG49" s="1"/>
    </row>
    <row r="50" spans="1:33" ht="16.5" customHeight="1" x14ac:dyDescent="0.2">
      <c r="A50" s="30"/>
      <c r="B50" s="31"/>
      <c r="C50" s="32"/>
      <c r="D50" s="33"/>
      <c r="E50" s="33"/>
      <c r="F50" s="34">
        <f t="shared" si="10"/>
        <v>0</v>
      </c>
      <c r="G50" s="35"/>
      <c r="H50" s="36"/>
      <c r="I50" s="36"/>
      <c r="J50" s="36"/>
      <c r="K50" s="36"/>
      <c r="L50" s="36"/>
      <c r="M50" s="36"/>
      <c r="N50" s="35"/>
      <c r="O50" s="38"/>
      <c r="P50" s="35"/>
      <c r="Q50" s="38"/>
      <c r="R50" s="35"/>
      <c r="S50" s="38"/>
      <c r="T50" s="35"/>
      <c r="U50" s="38"/>
      <c r="V50" s="35"/>
      <c r="W50" s="38"/>
      <c r="X50" s="35"/>
      <c r="Y50" s="38"/>
      <c r="Z50" s="1"/>
      <c r="AA50" s="1"/>
      <c r="AB50" s="1"/>
      <c r="AC50" s="1"/>
      <c r="AD50" s="1"/>
      <c r="AE50" s="1"/>
      <c r="AF50" s="1"/>
      <c r="AG50" s="1"/>
    </row>
    <row r="51" spans="1:33" ht="16.5" customHeight="1" x14ac:dyDescent="0.2">
      <c r="A51" s="30"/>
      <c r="B51" s="31"/>
      <c r="C51" s="32"/>
      <c r="D51" s="33"/>
      <c r="E51" s="33"/>
      <c r="F51" s="34">
        <f t="shared" si="10"/>
        <v>0</v>
      </c>
      <c r="G51" s="35"/>
      <c r="H51" s="36"/>
      <c r="I51" s="36"/>
      <c r="J51" s="36"/>
      <c r="K51" s="36"/>
      <c r="L51" s="36"/>
      <c r="M51" s="36"/>
      <c r="N51" s="35"/>
      <c r="O51" s="38"/>
      <c r="P51" s="35"/>
      <c r="Q51" s="38"/>
      <c r="R51" s="35"/>
      <c r="S51" s="38"/>
      <c r="T51" s="35"/>
      <c r="U51" s="38"/>
      <c r="V51" s="35"/>
      <c r="W51" s="38"/>
      <c r="X51" s="35"/>
      <c r="Y51" s="38"/>
      <c r="Z51" s="1"/>
      <c r="AA51" s="1"/>
      <c r="AB51" s="1"/>
      <c r="AC51" s="1"/>
      <c r="AD51" s="1"/>
      <c r="AE51" s="1"/>
      <c r="AF51" s="1"/>
      <c r="AG51" s="1"/>
    </row>
    <row r="52" spans="1:33" ht="16.5" customHeight="1" x14ac:dyDescent="0.2">
      <c r="A52" s="30"/>
      <c r="B52" s="31"/>
      <c r="C52" s="32"/>
      <c r="D52" s="33"/>
      <c r="E52" s="33"/>
      <c r="F52" s="34">
        <f t="shared" si="10"/>
        <v>0</v>
      </c>
      <c r="G52" s="35"/>
      <c r="H52" s="36"/>
      <c r="I52" s="36"/>
      <c r="J52" s="36"/>
      <c r="K52" s="36"/>
      <c r="L52" s="36"/>
      <c r="M52" s="36"/>
      <c r="N52" s="35"/>
      <c r="O52" s="38"/>
      <c r="P52" s="35"/>
      <c r="Q52" s="38"/>
      <c r="R52" s="35"/>
      <c r="S52" s="38"/>
      <c r="T52" s="35"/>
      <c r="U52" s="38"/>
      <c r="V52" s="35"/>
      <c r="W52" s="38"/>
      <c r="X52" s="35"/>
      <c r="Y52" s="38"/>
      <c r="Z52" s="1"/>
      <c r="AA52" s="1"/>
      <c r="AB52" s="1"/>
      <c r="AC52" s="1"/>
      <c r="AD52" s="1"/>
      <c r="AE52" s="1"/>
      <c r="AF52" s="1"/>
      <c r="AG52" s="1"/>
    </row>
    <row r="53" spans="1:33" ht="16.5" customHeight="1" x14ac:dyDescent="0.2">
      <c r="A53" s="41"/>
      <c r="B53" s="39"/>
      <c r="C53" s="40"/>
      <c r="D53" s="42"/>
      <c r="E53" s="42"/>
      <c r="F53" s="91">
        <f t="shared" si="10"/>
        <v>0</v>
      </c>
      <c r="G53" s="43"/>
      <c r="H53" s="44"/>
      <c r="I53" s="44"/>
      <c r="J53" s="44"/>
      <c r="K53" s="44"/>
      <c r="L53" s="44"/>
      <c r="M53" s="44"/>
      <c r="N53" s="43"/>
      <c r="O53" s="45"/>
      <c r="P53" s="43"/>
      <c r="Q53" s="45"/>
      <c r="R53" s="43"/>
      <c r="S53" s="45"/>
      <c r="T53" s="43"/>
      <c r="U53" s="45"/>
      <c r="V53" s="43"/>
      <c r="W53" s="45"/>
      <c r="X53" s="43"/>
      <c r="Y53" s="45"/>
      <c r="Z53" s="1"/>
      <c r="AA53" s="1"/>
      <c r="AB53" s="1"/>
      <c r="AC53" s="1"/>
      <c r="AD53" s="1"/>
      <c r="AE53" s="1"/>
      <c r="AF53" s="1"/>
      <c r="AG53" s="1"/>
    </row>
    <row r="54" spans="1:33" ht="16.5" customHeight="1" x14ac:dyDescent="0.2">
      <c r="A54" s="586" t="s">
        <v>17</v>
      </c>
      <c r="B54" s="587"/>
      <c r="C54" s="47"/>
      <c r="D54" s="49"/>
      <c r="E54" s="49"/>
      <c r="F54" s="48">
        <f t="shared" ref="F54:Y54" si="11">SUM(F49:F53)</f>
        <v>0</v>
      </c>
      <c r="G54" s="50">
        <f t="shared" si="11"/>
        <v>0</v>
      </c>
      <c r="H54" s="51">
        <f t="shared" si="11"/>
        <v>0</v>
      </c>
      <c r="I54" s="51">
        <f t="shared" si="11"/>
        <v>0</v>
      </c>
      <c r="J54" s="51">
        <f t="shared" si="11"/>
        <v>0</v>
      </c>
      <c r="K54" s="51">
        <f t="shared" si="11"/>
        <v>0</v>
      </c>
      <c r="L54" s="51">
        <f t="shared" si="11"/>
        <v>0</v>
      </c>
      <c r="M54" s="51">
        <f t="shared" si="11"/>
        <v>0</v>
      </c>
      <c r="N54" s="50">
        <f t="shared" si="11"/>
        <v>0</v>
      </c>
      <c r="O54" s="52">
        <f t="shared" si="11"/>
        <v>0</v>
      </c>
      <c r="P54" s="50">
        <f t="shared" si="11"/>
        <v>0</v>
      </c>
      <c r="Q54" s="52">
        <f t="shared" si="11"/>
        <v>0</v>
      </c>
      <c r="R54" s="50">
        <f t="shared" si="11"/>
        <v>0</v>
      </c>
      <c r="S54" s="52">
        <f t="shared" si="11"/>
        <v>0</v>
      </c>
      <c r="T54" s="50">
        <f t="shared" si="11"/>
        <v>0</v>
      </c>
      <c r="U54" s="52">
        <f t="shared" si="11"/>
        <v>0</v>
      </c>
      <c r="V54" s="50">
        <f t="shared" si="11"/>
        <v>0</v>
      </c>
      <c r="W54" s="52">
        <f t="shared" si="11"/>
        <v>0</v>
      </c>
      <c r="X54" s="50">
        <f t="shared" si="11"/>
        <v>0</v>
      </c>
      <c r="Y54" s="52">
        <f t="shared" si="11"/>
        <v>0</v>
      </c>
      <c r="Z54" s="20"/>
      <c r="AA54" s="20"/>
      <c r="AB54" s="20"/>
      <c r="AC54" s="20"/>
      <c r="AD54" s="20"/>
      <c r="AE54" s="20"/>
      <c r="AF54" s="20"/>
      <c r="AG54" s="20"/>
    </row>
    <row r="55" spans="1:33" ht="16.5" customHeight="1" x14ac:dyDescent="0.2">
      <c r="A55" s="585" t="s">
        <v>30</v>
      </c>
      <c r="B55" s="576"/>
      <c r="C55" s="576"/>
      <c r="D55" s="576"/>
      <c r="E55" s="576"/>
      <c r="F55" s="576"/>
      <c r="G55" s="576"/>
      <c r="H55" s="576"/>
      <c r="I55" s="576"/>
      <c r="J55" s="576"/>
      <c r="K55" s="576"/>
      <c r="L55" s="576"/>
      <c r="M55" s="576"/>
      <c r="N55" s="576"/>
      <c r="O55" s="576"/>
      <c r="P55" s="576"/>
      <c r="Q55" s="576"/>
      <c r="R55" s="576"/>
      <c r="S55" s="576"/>
      <c r="T55" s="576"/>
      <c r="U55" s="576"/>
      <c r="V55" s="576"/>
      <c r="W55" s="576"/>
      <c r="X55" s="576"/>
      <c r="Y55" s="579"/>
      <c r="Z55" s="1"/>
      <c r="AA55" s="1"/>
      <c r="AB55" s="1"/>
      <c r="AC55" s="1"/>
      <c r="AD55" s="1"/>
      <c r="AE55" s="1"/>
      <c r="AF55" s="1"/>
      <c r="AG55" s="1"/>
    </row>
    <row r="56" spans="1:33" ht="16.5" customHeight="1" x14ac:dyDescent="0.2">
      <c r="A56" s="585" t="s">
        <v>31</v>
      </c>
      <c r="B56" s="576"/>
      <c r="C56" s="576"/>
      <c r="D56" s="576"/>
      <c r="E56" s="576"/>
      <c r="F56" s="576"/>
      <c r="G56" s="576"/>
      <c r="H56" s="576"/>
      <c r="I56" s="576"/>
      <c r="J56" s="576"/>
      <c r="K56" s="576"/>
      <c r="L56" s="576"/>
      <c r="M56" s="576"/>
      <c r="N56" s="576"/>
      <c r="O56" s="576"/>
      <c r="P56" s="576"/>
      <c r="Q56" s="576"/>
      <c r="R56" s="576"/>
      <c r="S56" s="576"/>
      <c r="T56" s="576"/>
      <c r="U56" s="576"/>
      <c r="V56" s="576"/>
      <c r="W56" s="576"/>
      <c r="X56" s="576"/>
      <c r="Y56" s="579"/>
      <c r="Z56" s="1"/>
      <c r="AA56" s="1"/>
      <c r="AB56" s="1"/>
      <c r="AC56" s="1"/>
      <c r="AD56" s="1"/>
      <c r="AE56" s="1"/>
      <c r="AF56" s="1"/>
      <c r="AG56" s="1"/>
    </row>
    <row r="57" spans="1:33" ht="16.5" customHeight="1" x14ac:dyDescent="0.2">
      <c r="A57" s="21"/>
      <c r="B57" s="22"/>
      <c r="C57" s="23"/>
      <c r="D57" s="24"/>
      <c r="E57" s="24"/>
      <c r="F57" s="25">
        <f t="shared" ref="F57:F61" si="12">SUM(G57:M57)</f>
        <v>0</v>
      </c>
      <c r="G57" s="26"/>
      <c r="H57" s="27"/>
      <c r="I57" s="27"/>
      <c r="J57" s="27"/>
      <c r="K57" s="27"/>
      <c r="L57" s="27"/>
      <c r="M57" s="27"/>
      <c r="N57" s="26"/>
      <c r="O57" s="29"/>
      <c r="P57" s="26"/>
      <c r="Q57" s="29"/>
      <c r="R57" s="26"/>
      <c r="S57" s="29"/>
      <c r="T57" s="26"/>
      <c r="U57" s="29"/>
      <c r="V57" s="26"/>
      <c r="W57" s="29"/>
      <c r="X57" s="26"/>
      <c r="Y57" s="29"/>
      <c r="Z57" s="1"/>
      <c r="AA57" s="1"/>
      <c r="AB57" s="1"/>
      <c r="AC57" s="1"/>
      <c r="AD57" s="1"/>
      <c r="AE57" s="1"/>
      <c r="AF57" s="1"/>
      <c r="AG57" s="1"/>
    </row>
    <row r="58" spans="1:33" ht="16.5" customHeight="1" x14ac:dyDescent="0.2">
      <c r="A58" s="30"/>
      <c r="B58" s="31"/>
      <c r="C58" s="32"/>
      <c r="D58" s="33"/>
      <c r="E58" s="33"/>
      <c r="F58" s="34">
        <f t="shared" si="12"/>
        <v>0</v>
      </c>
      <c r="G58" s="35"/>
      <c r="H58" s="36"/>
      <c r="I58" s="36"/>
      <c r="J58" s="36"/>
      <c r="K58" s="36"/>
      <c r="L58" s="36"/>
      <c r="M58" s="36"/>
      <c r="N58" s="35"/>
      <c r="O58" s="38"/>
      <c r="P58" s="35"/>
      <c r="Q58" s="38"/>
      <c r="R58" s="35"/>
      <c r="S58" s="38"/>
      <c r="T58" s="35"/>
      <c r="U58" s="38"/>
      <c r="V58" s="35"/>
      <c r="W58" s="38"/>
      <c r="X58" s="35"/>
      <c r="Y58" s="38"/>
      <c r="Z58" s="1"/>
      <c r="AA58" s="1"/>
      <c r="AB58" s="1"/>
      <c r="AC58" s="1"/>
      <c r="AD58" s="1"/>
      <c r="AE58" s="1"/>
      <c r="AF58" s="1"/>
      <c r="AG58" s="1"/>
    </row>
    <row r="59" spans="1:33" ht="16.5" customHeight="1" x14ac:dyDescent="0.2">
      <c r="A59" s="30"/>
      <c r="B59" s="31"/>
      <c r="C59" s="32"/>
      <c r="D59" s="33"/>
      <c r="E59" s="33"/>
      <c r="F59" s="34">
        <f t="shared" si="12"/>
        <v>0</v>
      </c>
      <c r="G59" s="35"/>
      <c r="H59" s="36"/>
      <c r="I59" s="36"/>
      <c r="J59" s="36"/>
      <c r="K59" s="36"/>
      <c r="L59" s="36"/>
      <c r="M59" s="36"/>
      <c r="N59" s="35"/>
      <c r="O59" s="38"/>
      <c r="P59" s="35"/>
      <c r="Q59" s="38"/>
      <c r="R59" s="35"/>
      <c r="S59" s="38"/>
      <c r="T59" s="35"/>
      <c r="U59" s="38"/>
      <c r="V59" s="35"/>
      <c r="W59" s="38"/>
      <c r="X59" s="35"/>
      <c r="Y59" s="38"/>
      <c r="Z59" s="1"/>
      <c r="AA59" s="1"/>
      <c r="AB59" s="1"/>
      <c r="AC59" s="1"/>
      <c r="AD59" s="1"/>
      <c r="AE59" s="1"/>
      <c r="AF59" s="1"/>
      <c r="AG59" s="1"/>
    </row>
    <row r="60" spans="1:33" ht="16.5" customHeight="1" x14ac:dyDescent="0.2">
      <c r="A60" s="30"/>
      <c r="B60" s="31"/>
      <c r="C60" s="32"/>
      <c r="D60" s="33"/>
      <c r="E60" s="33"/>
      <c r="F60" s="34">
        <f t="shared" si="12"/>
        <v>0</v>
      </c>
      <c r="G60" s="35"/>
      <c r="H60" s="36"/>
      <c r="I60" s="36"/>
      <c r="J60" s="36"/>
      <c r="K60" s="36"/>
      <c r="L60" s="36"/>
      <c r="M60" s="36"/>
      <c r="N60" s="35"/>
      <c r="O60" s="38"/>
      <c r="P60" s="35"/>
      <c r="Q60" s="38"/>
      <c r="R60" s="35"/>
      <c r="S60" s="38"/>
      <c r="T60" s="35"/>
      <c r="U60" s="38"/>
      <c r="V60" s="35"/>
      <c r="W60" s="38"/>
      <c r="X60" s="35"/>
      <c r="Y60" s="38"/>
      <c r="Z60" s="1"/>
      <c r="AA60" s="1"/>
      <c r="AB60" s="1"/>
      <c r="AC60" s="1"/>
      <c r="AD60" s="1"/>
      <c r="AE60" s="1"/>
      <c r="AF60" s="1"/>
      <c r="AG60" s="1"/>
    </row>
    <row r="61" spans="1:33" ht="16.5" customHeight="1" x14ac:dyDescent="0.2">
      <c r="A61" s="56"/>
      <c r="B61" s="31"/>
      <c r="C61" s="32"/>
      <c r="D61" s="33"/>
      <c r="E61" s="33"/>
      <c r="F61" s="34">
        <f t="shared" si="12"/>
        <v>0</v>
      </c>
      <c r="G61" s="35"/>
      <c r="H61" s="36"/>
      <c r="I61" s="36"/>
      <c r="J61" s="36"/>
      <c r="K61" s="36"/>
      <c r="L61" s="36"/>
      <c r="M61" s="36"/>
      <c r="N61" s="35"/>
      <c r="O61" s="38"/>
      <c r="P61" s="35"/>
      <c r="Q61" s="38"/>
      <c r="R61" s="35"/>
      <c r="S61" s="38"/>
      <c r="T61" s="35"/>
      <c r="U61" s="38"/>
      <c r="V61" s="35"/>
      <c r="W61" s="38"/>
      <c r="X61" s="35"/>
      <c r="Y61" s="38"/>
      <c r="Z61" s="1"/>
      <c r="AA61" s="1"/>
      <c r="AB61" s="1"/>
      <c r="AC61" s="1"/>
      <c r="AD61" s="1"/>
      <c r="AE61" s="1"/>
      <c r="AF61" s="1"/>
      <c r="AG61" s="1"/>
    </row>
    <row r="62" spans="1:33" ht="16.5" customHeight="1" x14ac:dyDescent="0.2">
      <c r="A62" s="605" t="s">
        <v>17</v>
      </c>
      <c r="B62" s="574"/>
      <c r="C62" s="47"/>
      <c r="D62" s="49"/>
      <c r="E62" s="49"/>
      <c r="F62" s="48">
        <f t="shared" ref="F62:Y62" si="13">SUM(F57:F61)</f>
        <v>0</v>
      </c>
      <c r="G62" s="50">
        <f t="shared" si="13"/>
        <v>0</v>
      </c>
      <c r="H62" s="51">
        <f t="shared" si="13"/>
        <v>0</v>
      </c>
      <c r="I62" s="51">
        <f t="shared" si="13"/>
        <v>0</v>
      </c>
      <c r="J62" s="51">
        <f t="shared" si="13"/>
        <v>0</v>
      </c>
      <c r="K62" s="51">
        <f t="shared" si="13"/>
        <v>0</v>
      </c>
      <c r="L62" s="51">
        <f t="shared" si="13"/>
        <v>0</v>
      </c>
      <c r="M62" s="51">
        <f t="shared" si="13"/>
        <v>0</v>
      </c>
      <c r="N62" s="50">
        <f t="shared" si="13"/>
        <v>0</v>
      </c>
      <c r="O62" s="52">
        <f t="shared" si="13"/>
        <v>0</v>
      </c>
      <c r="P62" s="50">
        <f t="shared" si="13"/>
        <v>0</v>
      </c>
      <c r="Q62" s="52">
        <f t="shared" si="13"/>
        <v>0</v>
      </c>
      <c r="R62" s="50">
        <f t="shared" si="13"/>
        <v>0</v>
      </c>
      <c r="S62" s="52">
        <f t="shared" si="13"/>
        <v>0</v>
      </c>
      <c r="T62" s="50">
        <f t="shared" si="13"/>
        <v>0</v>
      </c>
      <c r="U62" s="52">
        <f t="shared" si="13"/>
        <v>0</v>
      </c>
      <c r="V62" s="50">
        <f t="shared" si="13"/>
        <v>0</v>
      </c>
      <c r="W62" s="52">
        <f t="shared" si="13"/>
        <v>0</v>
      </c>
      <c r="X62" s="50">
        <f t="shared" si="13"/>
        <v>0</v>
      </c>
      <c r="Y62" s="52">
        <f t="shared" si="13"/>
        <v>0</v>
      </c>
      <c r="Z62" s="20"/>
      <c r="AA62" s="20"/>
      <c r="AB62" s="20"/>
      <c r="AC62" s="20"/>
      <c r="AD62" s="20"/>
      <c r="AE62" s="20"/>
      <c r="AF62" s="20"/>
      <c r="AG62" s="20"/>
    </row>
    <row r="63" spans="1:33" ht="16.5" customHeight="1" x14ac:dyDescent="0.2">
      <c r="A63" s="588" t="s">
        <v>32</v>
      </c>
      <c r="B63" s="589"/>
      <c r="C63" s="589"/>
      <c r="D63" s="589"/>
      <c r="E63" s="589"/>
      <c r="F63" s="589"/>
      <c r="G63" s="589"/>
      <c r="H63" s="589"/>
      <c r="I63" s="589"/>
      <c r="J63" s="589"/>
      <c r="K63" s="589"/>
      <c r="L63" s="589"/>
      <c r="M63" s="589"/>
      <c r="N63" s="589"/>
      <c r="O63" s="589"/>
      <c r="P63" s="589"/>
      <c r="Q63" s="589"/>
      <c r="R63" s="589"/>
      <c r="S63" s="589"/>
      <c r="T63" s="589"/>
      <c r="U63" s="589"/>
      <c r="V63" s="589"/>
      <c r="W63" s="589"/>
      <c r="X63" s="589"/>
      <c r="Y63" s="587"/>
      <c r="Z63" s="1"/>
      <c r="AA63" s="1"/>
      <c r="AB63" s="1"/>
      <c r="AC63" s="1"/>
      <c r="AD63" s="1"/>
      <c r="AE63" s="1"/>
      <c r="AF63" s="1"/>
      <c r="AG63" s="1"/>
    </row>
    <row r="64" spans="1:33" ht="16.5" customHeight="1" x14ac:dyDescent="0.2">
      <c r="A64" s="21"/>
      <c r="B64" s="22"/>
      <c r="C64" s="23"/>
      <c r="D64" s="24"/>
      <c r="E64" s="24"/>
      <c r="F64" s="25">
        <f t="shared" ref="F64:F68" si="14">SUM(G64:M64)</f>
        <v>0</v>
      </c>
      <c r="G64" s="26"/>
      <c r="H64" s="27"/>
      <c r="I64" s="27"/>
      <c r="J64" s="27"/>
      <c r="K64" s="27"/>
      <c r="L64" s="27"/>
      <c r="M64" s="27"/>
      <c r="N64" s="26"/>
      <c r="O64" s="29"/>
      <c r="P64" s="26"/>
      <c r="Q64" s="29"/>
      <c r="R64" s="26"/>
      <c r="S64" s="29"/>
      <c r="T64" s="26"/>
      <c r="U64" s="29"/>
      <c r="V64" s="26"/>
      <c r="W64" s="29"/>
      <c r="X64" s="26"/>
      <c r="Y64" s="29"/>
      <c r="Z64" s="1"/>
      <c r="AA64" s="1"/>
      <c r="AB64" s="1"/>
      <c r="AC64" s="1"/>
      <c r="AD64" s="1"/>
      <c r="AE64" s="1"/>
      <c r="AF64" s="1"/>
      <c r="AG64" s="1"/>
    </row>
    <row r="65" spans="1:33" ht="16.5" customHeight="1" x14ac:dyDescent="0.2">
      <c r="A65" s="30"/>
      <c r="B65" s="31"/>
      <c r="C65" s="32"/>
      <c r="D65" s="33"/>
      <c r="E65" s="33"/>
      <c r="F65" s="34">
        <f t="shared" si="14"/>
        <v>0</v>
      </c>
      <c r="G65" s="35"/>
      <c r="H65" s="36"/>
      <c r="I65" s="36"/>
      <c r="J65" s="36"/>
      <c r="K65" s="36"/>
      <c r="L65" s="36"/>
      <c r="M65" s="36"/>
      <c r="N65" s="35"/>
      <c r="O65" s="38"/>
      <c r="P65" s="35"/>
      <c r="Q65" s="38"/>
      <c r="R65" s="35"/>
      <c r="S65" s="38"/>
      <c r="T65" s="35"/>
      <c r="U65" s="38"/>
      <c r="V65" s="35"/>
      <c r="W65" s="38"/>
      <c r="X65" s="35"/>
      <c r="Y65" s="38"/>
      <c r="Z65" s="1"/>
      <c r="AA65" s="1"/>
      <c r="AB65" s="1"/>
      <c r="AC65" s="1"/>
      <c r="AD65" s="1"/>
      <c r="AE65" s="1"/>
      <c r="AF65" s="1"/>
      <c r="AG65" s="1"/>
    </row>
    <row r="66" spans="1:33" ht="16.5" customHeight="1" x14ac:dyDescent="0.2">
      <c r="A66" s="30"/>
      <c r="B66" s="31"/>
      <c r="C66" s="32"/>
      <c r="D66" s="33"/>
      <c r="E66" s="33"/>
      <c r="F66" s="34">
        <f t="shared" si="14"/>
        <v>0</v>
      </c>
      <c r="G66" s="35"/>
      <c r="H66" s="36"/>
      <c r="I66" s="36"/>
      <c r="J66" s="36"/>
      <c r="K66" s="36"/>
      <c r="L66" s="36"/>
      <c r="M66" s="36"/>
      <c r="N66" s="35"/>
      <c r="O66" s="38"/>
      <c r="P66" s="35"/>
      <c r="Q66" s="38"/>
      <c r="R66" s="35"/>
      <c r="S66" s="38"/>
      <c r="T66" s="35"/>
      <c r="U66" s="38"/>
      <c r="V66" s="35"/>
      <c r="W66" s="38"/>
      <c r="X66" s="35"/>
      <c r="Y66" s="38"/>
      <c r="Z66" s="1"/>
      <c r="AA66" s="1"/>
      <c r="AB66" s="1"/>
      <c r="AC66" s="1"/>
      <c r="AD66" s="1"/>
      <c r="AE66" s="1"/>
      <c r="AF66" s="1"/>
      <c r="AG66" s="1"/>
    </row>
    <row r="67" spans="1:33" ht="16.5" customHeight="1" x14ac:dyDescent="0.2">
      <c r="A67" s="30"/>
      <c r="B67" s="31"/>
      <c r="C67" s="32"/>
      <c r="D67" s="33"/>
      <c r="E67" s="33"/>
      <c r="F67" s="34">
        <f t="shared" si="14"/>
        <v>0</v>
      </c>
      <c r="G67" s="35"/>
      <c r="H67" s="36"/>
      <c r="I67" s="36"/>
      <c r="J67" s="36"/>
      <c r="K67" s="36"/>
      <c r="L67" s="36"/>
      <c r="M67" s="36"/>
      <c r="N67" s="35"/>
      <c r="O67" s="38"/>
      <c r="P67" s="35"/>
      <c r="Q67" s="38"/>
      <c r="R67" s="35"/>
      <c r="S67" s="38"/>
      <c r="T67" s="35"/>
      <c r="U67" s="38"/>
      <c r="V67" s="35"/>
      <c r="W67" s="38"/>
      <c r="X67" s="35"/>
      <c r="Y67" s="38"/>
      <c r="Z67" s="1"/>
      <c r="AA67" s="1"/>
      <c r="AB67" s="1"/>
      <c r="AC67" s="1"/>
      <c r="AD67" s="1"/>
      <c r="AE67" s="1"/>
      <c r="AF67" s="1"/>
      <c r="AG67" s="1"/>
    </row>
    <row r="68" spans="1:33" ht="16.5" customHeight="1" x14ac:dyDescent="0.2">
      <c r="A68" s="56"/>
      <c r="B68" s="31"/>
      <c r="C68" s="32"/>
      <c r="D68" s="33"/>
      <c r="E68" s="33"/>
      <c r="F68" s="34">
        <f t="shared" si="14"/>
        <v>0</v>
      </c>
      <c r="G68" s="35"/>
      <c r="H68" s="36"/>
      <c r="I68" s="36"/>
      <c r="J68" s="36"/>
      <c r="K68" s="36"/>
      <c r="L68" s="36"/>
      <c r="M68" s="36"/>
      <c r="N68" s="35"/>
      <c r="O68" s="38"/>
      <c r="P68" s="35"/>
      <c r="Q68" s="38"/>
      <c r="R68" s="35"/>
      <c r="S68" s="38"/>
      <c r="T68" s="35"/>
      <c r="U68" s="38"/>
      <c r="V68" s="35"/>
      <c r="W68" s="38"/>
      <c r="X68" s="35"/>
      <c r="Y68" s="38"/>
      <c r="Z68" s="1"/>
      <c r="AA68" s="1"/>
      <c r="AB68" s="1"/>
      <c r="AC68" s="1"/>
      <c r="AD68" s="1"/>
      <c r="AE68" s="1"/>
      <c r="AF68" s="1"/>
      <c r="AG68" s="1"/>
    </row>
    <row r="69" spans="1:33" ht="16.5" customHeight="1" x14ac:dyDescent="0.2">
      <c r="A69" s="605" t="s">
        <v>17</v>
      </c>
      <c r="B69" s="574"/>
      <c r="C69" s="47"/>
      <c r="D69" s="49"/>
      <c r="E69" s="49"/>
      <c r="F69" s="48">
        <f t="shared" ref="F69:Y69" si="15">SUM(F64:F68)</f>
        <v>0</v>
      </c>
      <c r="G69" s="50">
        <f t="shared" si="15"/>
        <v>0</v>
      </c>
      <c r="H69" s="51">
        <f t="shared" si="15"/>
        <v>0</v>
      </c>
      <c r="I69" s="51">
        <f t="shared" si="15"/>
        <v>0</v>
      </c>
      <c r="J69" s="51">
        <f t="shared" si="15"/>
        <v>0</v>
      </c>
      <c r="K69" s="51">
        <f t="shared" si="15"/>
        <v>0</v>
      </c>
      <c r="L69" s="51">
        <f t="shared" si="15"/>
        <v>0</v>
      </c>
      <c r="M69" s="51">
        <f t="shared" si="15"/>
        <v>0</v>
      </c>
      <c r="N69" s="50">
        <f t="shared" si="15"/>
        <v>0</v>
      </c>
      <c r="O69" s="52">
        <f t="shared" si="15"/>
        <v>0</v>
      </c>
      <c r="P69" s="50">
        <f t="shared" si="15"/>
        <v>0</v>
      </c>
      <c r="Q69" s="52">
        <f t="shared" si="15"/>
        <v>0</v>
      </c>
      <c r="R69" s="50">
        <f t="shared" si="15"/>
        <v>0</v>
      </c>
      <c r="S69" s="52">
        <f t="shared" si="15"/>
        <v>0</v>
      </c>
      <c r="T69" s="50">
        <f t="shared" si="15"/>
        <v>0</v>
      </c>
      <c r="U69" s="52">
        <f t="shared" si="15"/>
        <v>0</v>
      </c>
      <c r="V69" s="50">
        <f t="shared" si="15"/>
        <v>0</v>
      </c>
      <c r="W69" s="52">
        <f t="shared" si="15"/>
        <v>0</v>
      </c>
      <c r="X69" s="50">
        <f t="shared" si="15"/>
        <v>0</v>
      </c>
      <c r="Y69" s="52">
        <f t="shared" si="15"/>
        <v>0</v>
      </c>
      <c r="Z69" s="20"/>
      <c r="AA69" s="20"/>
      <c r="AB69" s="20"/>
      <c r="AC69" s="20"/>
      <c r="AD69" s="20"/>
      <c r="AE69" s="20"/>
      <c r="AF69" s="20"/>
      <c r="AG69" s="20"/>
    </row>
    <row r="70" spans="1:33" ht="16.5" customHeight="1" x14ac:dyDescent="0.2">
      <c r="A70" s="580" t="s">
        <v>33</v>
      </c>
      <c r="B70" s="581"/>
      <c r="C70" s="581"/>
      <c r="D70" s="581"/>
      <c r="E70" s="581"/>
      <c r="F70" s="581"/>
      <c r="G70" s="581"/>
      <c r="H70" s="581"/>
      <c r="I70" s="581"/>
      <c r="J70" s="581"/>
      <c r="K70" s="581"/>
      <c r="L70" s="581"/>
      <c r="M70" s="581"/>
      <c r="N70" s="581"/>
      <c r="O70" s="581"/>
      <c r="P70" s="581"/>
      <c r="Q70" s="581"/>
      <c r="R70" s="581"/>
      <c r="S70" s="581"/>
      <c r="T70" s="581"/>
      <c r="U70" s="581"/>
      <c r="V70" s="581"/>
      <c r="W70" s="581"/>
      <c r="X70" s="581"/>
      <c r="Y70" s="582"/>
      <c r="Z70" s="1"/>
      <c r="AA70" s="1"/>
      <c r="AB70" s="1"/>
      <c r="AC70" s="1"/>
      <c r="AD70" s="1"/>
      <c r="AE70" s="1"/>
      <c r="AF70" s="1"/>
      <c r="AG70" s="1"/>
    </row>
    <row r="71" spans="1:33" ht="16.5" customHeight="1" x14ac:dyDescent="0.2">
      <c r="A71" s="583" t="s">
        <v>31</v>
      </c>
      <c r="B71" s="584"/>
      <c r="C71" s="584"/>
      <c r="D71" s="584"/>
      <c r="E71" s="584"/>
      <c r="F71" s="584"/>
      <c r="G71" s="584"/>
      <c r="H71" s="584"/>
      <c r="I71" s="584"/>
      <c r="J71" s="584"/>
      <c r="K71" s="584"/>
      <c r="L71" s="584"/>
      <c r="M71" s="584"/>
      <c r="N71" s="584"/>
      <c r="O71" s="584"/>
      <c r="P71" s="584"/>
      <c r="Q71" s="584"/>
      <c r="R71" s="584"/>
      <c r="S71" s="584"/>
      <c r="T71" s="584"/>
      <c r="U71" s="584"/>
      <c r="V71" s="584"/>
      <c r="W71" s="584"/>
      <c r="X71" s="584"/>
      <c r="Y71" s="574"/>
      <c r="Z71" s="1"/>
      <c r="AA71" s="1"/>
      <c r="AB71" s="1"/>
      <c r="AC71" s="1"/>
      <c r="AD71" s="1"/>
      <c r="AE71" s="1"/>
      <c r="AF71" s="1"/>
      <c r="AG71" s="1"/>
    </row>
    <row r="72" spans="1:33" ht="16.5" customHeight="1" x14ac:dyDescent="0.2">
      <c r="A72" s="77"/>
      <c r="B72" s="78"/>
      <c r="C72" s="79"/>
      <c r="D72" s="80"/>
      <c r="E72" s="80"/>
      <c r="F72" s="55">
        <f t="shared" ref="F72:F76" si="16">SUM(G72:M72)</f>
        <v>0</v>
      </c>
      <c r="G72" s="81"/>
      <c r="H72" s="82"/>
      <c r="I72" s="82"/>
      <c r="J72" s="82"/>
      <c r="K72" s="82"/>
      <c r="L72" s="82"/>
      <c r="M72" s="82"/>
      <c r="N72" s="81"/>
      <c r="O72" s="83"/>
      <c r="P72" s="81"/>
      <c r="Q72" s="83"/>
      <c r="R72" s="81"/>
      <c r="S72" s="83"/>
      <c r="T72" s="81"/>
      <c r="U72" s="83"/>
      <c r="V72" s="81"/>
      <c r="W72" s="83"/>
      <c r="X72" s="81"/>
      <c r="Y72" s="83"/>
      <c r="Z72" s="1"/>
      <c r="AA72" s="1"/>
      <c r="AB72" s="1"/>
      <c r="AC72" s="1"/>
      <c r="AD72" s="1"/>
      <c r="AE72" s="1"/>
      <c r="AF72" s="1"/>
      <c r="AG72" s="1"/>
    </row>
    <row r="73" spans="1:33" ht="16.5" customHeight="1" x14ac:dyDescent="0.2">
      <c r="A73" s="30"/>
      <c r="B73" s="31"/>
      <c r="C73" s="32"/>
      <c r="D73" s="33"/>
      <c r="E73" s="33"/>
      <c r="F73" s="34">
        <f t="shared" si="16"/>
        <v>0</v>
      </c>
      <c r="G73" s="35"/>
      <c r="H73" s="36"/>
      <c r="I73" s="36"/>
      <c r="J73" s="36"/>
      <c r="K73" s="36"/>
      <c r="L73" s="36"/>
      <c r="M73" s="36"/>
      <c r="N73" s="35"/>
      <c r="O73" s="38"/>
      <c r="P73" s="35"/>
      <c r="Q73" s="38"/>
      <c r="R73" s="35"/>
      <c r="S73" s="38"/>
      <c r="T73" s="35"/>
      <c r="U73" s="38"/>
      <c r="V73" s="35"/>
      <c r="W73" s="38"/>
      <c r="X73" s="35"/>
      <c r="Y73" s="38"/>
      <c r="Z73" s="1"/>
      <c r="AA73" s="1"/>
      <c r="AB73" s="1"/>
      <c r="AC73" s="1"/>
      <c r="AD73" s="1"/>
      <c r="AE73" s="1"/>
      <c r="AF73" s="1"/>
      <c r="AG73" s="1"/>
    </row>
    <row r="74" spans="1:33" ht="16.5" customHeight="1" x14ac:dyDescent="0.2">
      <c r="A74" s="30"/>
      <c r="B74" s="31"/>
      <c r="C74" s="32"/>
      <c r="D74" s="33"/>
      <c r="E74" s="33"/>
      <c r="F74" s="34">
        <f t="shared" si="16"/>
        <v>0</v>
      </c>
      <c r="G74" s="35"/>
      <c r="H74" s="36"/>
      <c r="I74" s="36"/>
      <c r="J74" s="36"/>
      <c r="K74" s="36"/>
      <c r="L74" s="36"/>
      <c r="M74" s="36"/>
      <c r="N74" s="35"/>
      <c r="O74" s="38"/>
      <c r="P74" s="35"/>
      <c r="Q74" s="38"/>
      <c r="R74" s="35"/>
      <c r="S74" s="38"/>
      <c r="T74" s="35"/>
      <c r="U74" s="38"/>
      <c r="V74" s="35"/>
      <c r="W74" s="38"/>
      <c r="X74" s="35"/>
      <c r="Y74" s="38"/>
      <c r="Z74" s="1"/>
      <c r="AA74" s="1"/>
      <c r="AB74" s="1"/>
      <c r="AC74" s="1"/>
      <c r="AD74" s="1"/>
      <c r="AE74" s="1"/>
      <c r="AF74" s="1"/>
      <c r="AG74" s="1"/>
    </row>
    <row r="75" spans="1:33" ht="16.5" customHeight="1" x14ac:dyDescent="0.2">
      <c r="A75" s="30"/>
      <c r="B75" s="31"/>
      <c r="C75" s="32"/>
      <c r="D75" s="33"/>
      <c r="E75" s="33"/>
      <c r="F75" s="34">
        <f t="shared" si="16"/>
        <v>0</v>
      </c>
      <c r="G75" s="35"/>
      <c r="H75" s="36"/>
      <c r="I75" s="36"/>
      <c r="J75" s="36"/>
      <c r="K75" s="36"/>
      <c r="L75" s="36"/>
      <c r="M75" s="36"/>
      <c r="N75" s="35"/>
      <c r="O75" s="38"/>
      <c r="P75" s="35"/>
      <c r="Q75" s="38"/>
      <c r="R75" s="35"/>
      <c r="S75" s="38"/>
      <c r="T75" s="35"/>
      <c r="U75" s="38"/>
      <c r="V75" s="35"/>
      <c r="W75" s="38"/>
      <c r="X75" s="35"/>
      <c r="Y75" s="38"/>
      <c r="Z75" s="1"/>
      <c r="AA75" s="1"/>
      <c r="AB75" s="1"/>
      <c r="AC75" s="1"/>
      <c r="AD75" s="1"/>
      <c r="AE75" s="1"/>
      <c r="AF75" s="1"/>
      <c r="AG75" s="1"/>
    </row>
    <row r="76" spans="1:33" ht="16.5" customHeight="1" x14ac:dyDescent="0.2">
      <c r="A76" s="56"/>
      <c r="B76" s="31"/>
      <c r="C76" s="32"/>
      <c r="D76" s="33"/>
      <c r="E76" s="33"/>
      <c r="F76" s="34">
        <f t="shared" si="16"/>
        <v>0</v>
      </c>
      <c r="G76" s="35"/>
      <c r="H76" s="36"/>
      <c r="I76" s="36"/>
      <c r="J76" s="36"/>
      <c r="K76" s="36"/>
      <c r="L76" s="36"/>
      <c r="M76" s="36"/>
      <c r="N76" s="35"/>
      <c r="O76" s="38"/>
      <c r="P76" s="35"/>
      <c r="Q76" s="38"/>
      <c r="R76" s="35"/>
      <c r="S76" s="38"/>
      <c r="T76" s="35"/>
      <c r="U76" s="38"/>
      <c r="V76" s="35"/>
      <c r="W76" s="38"/>
      <c r="X76" s="35"/>
      <c r="Y76" s="38"/>
      <c r="Z76" s="1"/>
      <c r="AA76" s="1"/>
      <c r="AB76" s="1"/>
      <c r="AC76" s="1"/>
      <c r="AD76" s="1"/>
      <c r="AE76" s="1"/>
      <c r="AF76" s="1"/>
      <c r="AG76" s="1"/>
    </row>
    <row r="77" spans="1:33" ht="16.5" customHeight="1" x14ac:dyDescent="0.2">
      <c r="A77" s="605" t="s">
        <v>17</v>
      </c>
      <c r="B77" s="574"/>
      <c r="C77" s="47"/>
      <c r="D77" s="49"/>
      <c r="E77" s="49"/>
      <c r="F77" s="48">
        <f t="shared" ref="F77:Y77" si="17">SUM(F72:F76)</f>
        <v>0</v>
      </c>
      <c r="G77" s="50">
        <f t="shared" si="17"/>
        <v>0</v>
      </c>
      <c r="H77" s="51">
        <f t="shared" si="17"/>
        <v>0</v>
      </c>
      <c r="I77" s="51">
        <f t="shared" si="17"/>
        <v>0</v>
      </c>
      <c r="J77" s="51">
        <f t="shared" si="17"/>
        <v>0</v>
      </c>
      <c r="K77" s="51">
        <f t="shared" si="17"/>
        <v>0</v>
      </c>
      <c r="L77" s="51">
        <f t="shared" si="17"/>
        <v>0</v>
      </c>
      <c r="M77" s="51">
        <f t="shared" si="17"/>
        <v>0</v>
      </c>
      <c r="N77" s="50">
        <f t="shared" si="17"/>
        <v>0</v>
      </c>
      <c r="O77" s="52">
        <f t="shared" si="17"/>
        <v>0</v>
      </c>
      <c r="P77" s="50">
        <f t="shared" si="17"/>
        <v>0</v>
      </c>
      <c r="Q77" s="52">
        <f t="shared" si="17"/>
        <v>0</v>
      </c>
      <c r="R77" s="50">
        <f t="shared" si="17"/>
        <v>0</v>
      </c>
      <c r="S77" s="52">
        <f t="shared" si="17"/>
        <v>0</v>
      </c>
      <c r="T77" s="50">
        <f t="shared" si="17"/>
        <v>0</v>
      </c>
      <c r="U77" s="52">
        <f t="shared" si="17"/>
        <v>0</v>
      </c>
      <c r="V77" s="50">
        <f t="shared" si="17"/>
        <v>0</v>
      </c>
      <c r="W77" s="52">
        <f t="shared" si="17"/>
        <v>0</v>
      </c>
      <c r="X77" s="50">
        <f t="shared" si="17"/>
        <v>0</v>
      </c>
      <c r="Y77" s="52">
        <f t="shared" si="17"/>
        <v>0</v>
      </c>
      <c r="Z77" s="20"/>
      <c r="AA77" s="20"/>
      <c r="AB77" s="20"/>
      <c r="AC77" s="20"/>
      <c r="AD77" s="20"/>
      <c r="AE77" s="20"/>
      <c r="AF77" s="20"/>
      <c r="AG77" s="20"/>
    </row>
    <row r="78" spans="1:33" ht="16.5" customHeight="1" x14ac:dyDescent="0.2">
      <c r="A78" s="588" t="s">
        <v>34</v>
      </c>
      <c r="B78" s="589"/>
      <c r="C78" s="589"/>
      <c r="D78" s="589"/>
      <c r="E78" s="589"/>
      <c r="F78" s="589"/>
      <c r="G78" s="589"/>
      <c r="H78" s="589"/>
      <c r="I78" s="589"/>
      <c r="J78" s="589"/>
      <c r="K78" s="589"/>
      <c r="L78" s="589"/>
      <c r="M78" s="589"/>
      <c r="N78" s="589"/>
      <c r="O78" s="589"/>
      <c r="P78" s="589"/>
      <c r="Q78" s="589"/>
      <c r="R78" s="589"/>
      <c r="S78" s="589"/>
      <c r="T78" s="589"/>
      <c r="U78" s="589"/>
      <c r="V78" s="589"/>
      <c r="W78" s="589"/>
      <c r="X78" s="589"/>
      <c r="Y78" s="587"/>
      <c r="Z78" s="1"/>
      <c r="AA78" s="1"/>
      <c r="AB78" s="1"/>
      <c r="AC78" s="1"/>
      <c r="AD78" s="1"/>
      <c r="AE78" s="1"/>
      <c r="AF78" s="1"/>
      <c r="AG78" s="1"/>
    </row>
    <row r="79" spans="1:33" ht="16.5" customHeight="1" x14ac:dyDescent="0.2">
      <c r="A79" s="77"/>
      <c r="B79" s="78"/>
      <c r="C79" s="79"/>
      <c r="D79" s="80"/>
      <c r="E79" s="80"/>
      <c r="F79" s="55">
        <f t="shared" ref="F79:F83" si="18">SUM(G79:M79)</f>
        <v>0</v>
      </c>
      <c r="G79" s="81"/>
      <c r="H79" s="82"/>
      <c r="I79" s="82"/>
      <c r="J79" s="82"/>
      <c r="K79" s="82"/>
      <c r="L79" s="82"/>
      <c r="M79" s="82"/>
      <c r="N79" s="81"/>
      <c r="O79" s="83"/>
      <c r="P79" s="81"/>
      <c r="Q79" s="83"/>
      <c r="R79" s="81"/>
      <c r="S79" s="83"/>
      <c r="T79" s="81"/>
      <c r="U79" s="83"/>
      <c r="V79" s="81"/>
      <c r="W79" s="83"/>
      <c r="X79" s="81"/>
      <c r="Y79" s="83"/>
      <c r="Z79" s="1"/>
      <c r="AA79" s="1"/>
      <c r="AB79" s="1"/>
      <c r="AC79" s="1"/>
      <c r="AD79" s="1"/>
      <c r="AE79" s="1"/>
      <c r="AF79" s="1"/>
      <c r="AG79" s="1"/>
    </row>
    <row r="80" spans="1:33" ht="16.5" customHeight="1" x14ac:dyDescent="0.2">
      <c r="A80" s="30"/>
      <c r="B80" s="31"/>
      <c r="C80" s="32"/>
      <c r="D80" s="33"/>
      <c r="E80" s="33"/>
      <c r="F80" s="34">
        <f t="shared" si="18"/>
        <v>0</v>
      </c>
      <c r="G80" s="35"/>
      <c r="H80" s="36"/>
      <c r="I80" s="36"/>
      <c r="J80" s="36"/>
      <c r="K80" s="36"/>
      <c r="L80" s="36"/>
      <c r="M80" s="36"/>
      <c r="N80" s="35"/>
      <c r="O80" s="38"/>
      <c r="P80" s="35"/>
      <c r="Q80" s="38"/>
      <c r="R80" s="35"/>
      <c r="S80" s="38"/>
      <c r="T80" s="35"/>
      <c r="U80" s="38"/>
      <c r="V80" s="35"/>
      <c r="W80" s="38"/>
      <c r="X80" s="35"/>
      <c r="Y80" s="38"/>
      <c r="Z80" s="1"/>
      <c r="AA80" s="1"/>
      <c r="AB80" s="1"/>
      <c r="AC80" s="1"/>
      <c r="AD80" s="1"/>
      <c r="AE80" s="1"/>
      <c r="AF80" s="1"/>
      <c r="AG80" s="1"/>
    </row>
    <row r="81" spans="1:33" ht="16.5" customHeight="1" x14ac:dyDescent="0.2">
      <c r="A81" s="30"/>
      <c r="B81" s="31"/>
      <c r="C81" s="32"/>
      <c r="D81" s="33"/>
      <c r="E81" s="33"/>
      <c r="F81" s="34">
        <f t="shared" si="18"/>
        <v>0</v>
      </c>
      <c r="G81" s="35"/>
      <c r="H81" s="36"/>
      <c r="I81" s="36"/>
      <c r="J81" s="36"/>
      <c r="K81" s="36"/>
      <c r="L81" s="36"/>
      <c r="M81" s="36"/>
      <c r="N81" s="35"/>
      <c r="O81" s="38"/>
      <c r="P81" s="35"/>
      <c r="Q81" s="38"/>
      <c r="R81" s="35"/>
      <c r="S81" s="38"/>
      <c r="T81" s="35"/>
      <c r="U81" s="38"/>
      <c r="V81" s="35"/>
      <c r="W81" s="38"/>
      <c r="X81" s="35"/>
      <c r="Y81" s="38"/>
      <c r="Z81" s="1"/>
      <c r="AA81" s="1"/>
      <c r="AB81" s="1"/>
      <c r="AC81" s="1"/>
      <c r="AD81" s="1"/>
      <c r="AE81" s="1"/>
      <c r="AF81" s="1"/>
      <c r="AG81" s="1"/>
    </row>
    <row r="82" spans="1:33" ht="16.5" customHeight="1" x14ac:dyDescent="0.2">
      <c r="A82" s="30"/>
      <c r="B82" s="31"/>
      <c r="C82" s="32"/>
      <c r="D82" s="33"/>
      <c r="E82" s="33"/>
      <c r="F82" s="34">
        <f t="shared" si="18"/>
        <v>0</v>
      </c>
      <c r="G82" s="35"/>
      <c r="H82" s="36"/>
      <c r="I82" s="36"/>
      <c r="J82" s="36"/>
      <c r="K82" s="36"/>
      <c r="L82" s="36"/>
      <c r="M82" s="36"/>
      <c r="N82" s="35"/>
      <c r="O82" s="38"/>
      <c r="P82" s="35"/>
      <c r="Q82" s="38"/>
      <c r="R82" s="35"/>
      <c r="S82" s="38"/>
      <c r="T82" s="35"/>
      <c r="U82" s="38"/>
      <c r="V82" s="35"/>
      <c r="W82" s="38"/>
      <c r="X82" s="35"/>
      <c r="Y82" s="38"/>
      <c r="Z82" s="1"/>
      <c r="AA82" s="1"/>
      <c r="AB82" s="1"/>
      <c r="AC82" s="1"/>
      <c r="AD82" s="1"/>
      <c r="AE82" s="1"/>
      <c r="AF82" s="1"/>
      <c r="AG82" s="1"/>
    </row>
    <row r="83" spans="1:33" ht="16.5" customHeight="1" x14ac:dyDescent="0.2">
      <c r="A83" s="56"/>
      <c r="B83" s="31"/>
      <c r="C83" s="32"/>
      <c r="D83" s="33"/>
      <c r="E83" s="33"/>
      <c r="F83" s="34">
        <f t="shared" si="18"/>
        <v>0</v>
      </c>
      <c r="G83" s="35"/>
      <c r="H83" s="36"/>
      <c r="I83" s="36"/>
      <c r="J83" s="36"/>
      <c r="K83" s="36"/>
      <c r="L83" s="36"/>
      <c r="M83" s="36"/>
      <c r="N83" s="35"/>
      <c r="O83" s="38"/>
      <c r="P83" s="35"/>
      <c r="Q83" s="38"/>
      <c r="R83" s="35"/>
      <c r="S83" s="38"/>
      <c r="T83" s="35"/>
      <c r="U83" s="38"/>
      <c r="V83" s="35"/>
      <c r="W83" s="38"/>
      <c r="X83" s="35"/>
      <c r="Y83" s="45"/>
      <c r="Z83" s="1"/>
      <c r="AA83" s="1"/>
      <c r="AB83" s="1"/>
      <c r="AC83" s="1"/>
      <c r="AD83" s="1"/>
      <c r="AE83" s="1"/>
      <c r="AF83" s="1"/>
      <c r="AG83" s="1"/>
    </row>
    <row r="84" spans="1:33" ht="16.5" customHeight="1" x14ac:dyDescent="0.2">
      <c r="A84" s="578" t="s">
        <v>17</v>
      </c>
      <c r="B84" s="579"/>
      <c r="C84" s="85"/>
      <c r="D84" s="87"/>
      <c r="E84" s="87"/>
      <c r="F84" s="86">
        <f t="shared" ref="F84:X84" si="19">SUM(F79:F83)</f>
        <v>0</v>
      </c>
      <c r="G84" s="88">
        <f t="shared" si="19"/>
        <v>0</v>
      </c>
      <c r="H84" s="89">
        <f t="shared" si="19"/>
        <v>0</v>
      </c>
      <c r="I84" s="89">
        <f t="shared" si="19"/>
        <v>0</v>
      </c>
      <c r="J84" s="89">
        <f t="shared" si="19"/>
        <v>0</v>
      </c>
      <c r="K84" s="89">
        <f t="shared" si="19"/>
        <v>0</v>
      </c>
      <c r="L84" s="89">
        <f t="shared" si="19"/>
        <v>0</v>
      </c>
      <c r="M84" s="89">
        <f t="shared" si="19"/>
        <v>0</v>
      </c>
      <c r="N84" s="88">
        <f t="shared" si="19"/>
        <v>0</v>
      </c>
      <c r="O84" s="90">
        <f t="shared" si="19"/>
        <v>0</v>
      </c>
      <c r="P84" s="88">
        <f t="shared" si="19"/>
        <v>0</v>
      </c>
      <c r="Q84" s="90">
        <f t="shared" si="19"/>
        <v>0</v>
      </c>
      <c r="R84" s="88">
        <f t="shared" si="19"/>
        <v>0</v>
      </c>
      <c r="S84" s="90">
        <f t="shared" si="19"/>
        <v>0</v>
      </c>
      <c r="T84" s="88">
        <f t="shared" si="19"/>
        <v>0</v>
      </c>
      <c r="U84" s="90">
        <f t="shared" si="19"/>
        <v>0</v>
      </c>
      <c r="V84" s="88">
        <f t="shared" si="19"/>
        <v>0</v>
      </c>
      <c r="W84" s="90">
        <f t="shared" si="19"/>
        <v>0</v>
      </c>
      <c r="X84" s="88">
        <f t="shared" si="19"/>
        <v>0</v>
      </c>
      <c r="Y84" s="18"/>
      <c r="Z84" s="20"/>
      <c r="AA84" s="20"/>
      <c r="AB84" s="20"/>
      <c r="AC84" s="20"/>
      <c r="AD84" s="20"/>
      <c r="AE84" s="20"/>
      <c r="AF84" s="20"/>
      <c r="AG84" s="20"/>
    </row>
    <row r="85" spans="1:33" ht="16.5" customHeight="1" x14ac:dyDescent="0.2">
      <c r="A85" s="580" t="s">
        <v>35</v>
      </c>
      <c r="B85" s="581"/>
      <c r="C85" s="581"/>
      <c r="D85" s="581"/>
      <c r="E85" s="581"/>
      <c r="F85" s="581"/>
      <c r="G85" s="581"/>
      <c r="H85" s="581"/>
      <c r="I85" s="581"/>
      <c r="J85" s="581"/>
      <c r="K85" s="581"/>
      <c r="L85" s="581"/>
      <c r="M85" s="581"/>
      <c r="N85" s="581"/>
      <c r="O85" s="581"/>
      <c r="P85" s="581"/>
      <c r="Q85" s="581"/>
      <c r="R85" s="581"/>
      <c r="S85" s="581"/>
      <c r="T85" s="581"/>
      <c r="U85" s="581"/>
      <c r="V85" s="581"/>
      <c r="W85" s="581"/>
      <c r="X85" s="581"/>
      <c r="Y85" s="582"/>
      <c r="Z85" s="1"/>
      <c r="AA85" s="1"/>
      <c r="AB85" s="1"/>
      <c r="AC85" s="1"/>
      <c r="AD85" s="1"/>
      <c r="AE85" s="1"/>
      <c r="AF85" s="1"/>
      <c r="AG85" s="1"/>
    </row>
    <row r="86" spans="1:33" ht="16.5" customHeight="1" x14ac:dyDescent="0.2">
      <c r="A86" s="583" t="s">
        <v>36</v>
      </c>
      <c r="B86" s="584"/>
      <c r="C86" s="584"/>
      <c r="D86" s="584"/>
      <c r="E86" s="584"/>
      <c r="F86" s="584"/>
      <c r="G86" s="584"/>
      <c r="H86" s="584"/>
      <c r="I86" s="584"/>
      <c r="J86" s="584"/>
      <c r="K86" s="584"/>
      <c r="L86" s="584"/>
      <c r="M86" s="584"/>
      <c r="N86" s="584"/>
      <c r="O86" s="584"/>
      <c r="P86" s="584"/>
      <c r="Q86" s="584"/>
      <c r="R86" s="584"/>
      <c r="S86" s="584"/>
      <c r="T86" s="584"/>
      <c r="U86" s="584"/>
      <c r="V86" s="584"/>
      <c r="W86" s="584"/>
      <c r="X86" s="584"/>
      <c r="Y86" s="574"/>
      <c r="Z86" s="1"/>
      <c r="AA86" s="1"/>
      <c r="AB86" s="1"/>
      <c r="AC86" s="1"/>
      <c r="AD86" s="1"/>
      <c r="AE86" s="1"/>
      <c r="AF86" s="1"/>
      <c r="AG86" s="1"/>
    </row>
    <row r="87" spans="1:33" ht="16.5" customHeight="1" x14ac:dyDescent="0.2">
      <c r="A87" s="77"/>
      <c r="B87" s="78"/>
      <c r="C87" s="79"/>
      <c r="D87" s="80"/>
      <c r="E87" s="80"/>
      <c r="F87" s="55">
        <f t="shared" ref="F87:F91" si="20">SUM(G87:M87)</f>
        <v>0</v>
      </c>
      <c r="G87" s="81"/>
      <c r="H87" s="82"/>
      <c r="I87" s="82"/>
      <c r="J87" s="82"/>
      <c r="K87" s="82"/>
      <c r="L87" s="82"/>
      <c r="M87" s="82"/>
      <c r="N87" s="81"/>
      <c r="O87" s="83"/>
      <c r="P87" s="81"/>
      <c r="Q87" s="83"/>
      <c r="R87" s="81"/>
      <c r="S87" s="83"/>
      <c r="T87" s="81"/>
      <c r="U87" s="83"/>
      <c r="V87" s="81"/>
      <c r="W87" s="83"/>
      <c r="X87" s="81"/>
      <c r="Y87" s="83"/>
      <c r="Z87" s="1"/>
      <c r="AA87" s="1"/>
      <c r="AB87" s="1"/>
      <c r="AC87" s="1"/>
      <c r="AD87" s="1"/>
      <c r="AE87" s="1"/>
      <c r="AF87" s="1"/>
      <c r="AG87" s="1"/>
    </row>
    <row r="88" spans="1:33" ht="16.5" customHeight="1" x14ac:dyDescent="0.2">
      <c r="A88" s="30"/>
      <c r="B88" s="31"/>
      <c r="C88" s="32"/>
      <c r="D88" s="33"/>
      <c r="E88" s="33"/>
      <c r="F88" s="34">
        <f t="shared" si="20"/>
        <v>0</v>
      </c>
      <c r="G88" s="35"/>
      <c r="H88" s="36"/>
      <c r="I88" s="36"/>
      <c r="J88" s="36"/>
      <c r="K88" s="36"/>
      <c r="L88" s="36"/>
      <c r="M88" s="36"/>
      <c r="N88" s="35"/>
      <c r="O88" s="38"/>
      <c r="P88" s="35"/>
      <c r="Q88" s="38"/>
      <c r="R88" s="35"/>
      <c r="S88" s="38"/>
      <c r="T88" s="35"/>
      <c r="U88" s="38"/>
      <c r="V88" s="35"/>
      <c r="W88" s="38"/>
      <c r="X88" s="35"/>
      <c r="Y88" s="38"/>
      <c r="Z88" s="1"/>
      <c r="AA88" s="1"/>
      <c r="AB88" s="1"/>
      <c r="AC88" s="1"/>
      <c r="AD88" s="1"/>
      <c r="AE88" s="1"/>
      <c r="AF88" s="1"/>
      <c r="AG88" s="1"/>
    </row>
    <row r="89" spans="1:33" ht="16.5" customHeight="1" x14ac:dyDescent="0.2">
      <c r="A89" s="30"/>
      <c r="B89" s="31"/>
      <c r="C89" s="32"/>
      <c r="D89" s="33"/>
      <c r="E89" s="33"/>
      <c r="F89" s="34">
        <f t="shared" si="20"/>
        <v>0</v>
      </c>
      <c r="G89" s="35"/>
      <c r="H89" s="36"/>
      <c r="I89" s="36"/>
      <c r="J89" s="36"/>
      <c r="K89" s="36"/>
      <c r="L89" s="36"/>
      <c r="M89" s="36"/>
      <c r="N89" s="35"/>
      <c r="O89" s="38"/>
      <c r="P89" s="35"/>
      <c r="Q89" s="38"/>
      <c r="R89" s="35"/>
      <c r="S89" s="38"/>
      <c r="T89" s="35"/>
      <c r="U89" s="38"/>
      <c r="V89" s="35"/>
      <c r="W89" s="38"/>
      <c r="X89" s="35"/>
      <c r="Y89" s="38"/>
      <c r="Z89" s="1"/>
      <c r="AA89" s="1"/>
      <c r="AB89" s="1"/>
      <c r="AC89" s="1"/>
      <c r="AD89" s="1"/>
      <c r="AE89" s="1"/>
      <c r="AF89" s="1"/>
      <c r="AG89" s="1"/>
    </row>
    <row r="90" spans="1:33" ht="16.5" customHeight="1" x14ac:dyDescent="0.2">
      <c r="A90" s="30"/>
      <c r="B90" s="31"/>
      <c r="C90" s="32"/>
      <c r="D90" s="33"/>
      <c r="E90" s="33"/>
      <c r="F90" s="34">
        <f t="shared" si="20"/>
        <v>0</v>
      </c>
      <c r="G90" s="35"/>
      <c r="H90" s="36"/>
      <c r="I90" s="36"/>
      <c r="J90" s="36"/>
      <c r="K90" s="36"/>
      <c r="L90" s="36"/>
      <c r="M90" s="36"/>
      <c r="N90" s="35"/>
      <c r="O90" s="38"/>
      <c r="P90" s="35"/>
      <c r="Q90" s="38"/>
      <c r="R90" s="35"/>
      <c r="S90" s="38"/>
      <c r="T90" s="35"/>
      <c r="U90" s="38"/>
      <c r="V90" s="35"/>
      <c r="W90" s="38"/>
      <c r="X90" s="35"/>
      <c r="Y90" s="38"/>
      <c r="Z90" s="1"/>
      <c r="AA90" s="1"/>
      <c r="AB90" s="1"/>
      <c r="AC90" s="1"/>
      <c r="AD90" s="1"/>
      <c r="AE90" s="1"/>
      <c r="AF90" s="1"/>
      <c r="AG90" s="1"/>
    </row>
    <row r="91" spans="1:33" ht="16.5" customHeight="1" x14ac:dyDescent="0.2">
      <c r="A91" s="56"/>
      <c r="B91" s="31"/>
      <c r="C91" s="32"/>
      <c r="D91" s="33"/>
      <c r="E91" s="33"/>
      <c r="F91" s="34">
        <f t="shared" si="20"/>
        <v>0</v>
      </c>
      <c r="G91" s="35"/>
      <c r="H91" s="36"/>
      <c r="I91" s="36"/>
      <c r="J91" s="36"/>
      <c r="K91" s="36"/>
      <c r="L91" s="36"/>
      <c r="M91" s="36"/>
      <c r="N91" s="35"/>
      <c r="O91" s="38"/>
      <c r="P91" s="35"/>
      <c r="Q91" s="38"/>
      <c r="R91" s="35"/>
      <c r="S91" s="38"/>
      <c r="T91" s="35"/>
      <c r="U91" s="38"/>
      <c r="V91" s="35"/>
      <c r="W91" s="38"/>
      <c r="X91" s="35"/>
      <c r="Y91" s="38"/>
      <c r="Z91" s="1"/>
      <c r="AA91" s="1"/>
      <c r="AB91" s="1"/>
      <c r="AC91" s="1"/>
      <c r="AD91" s="1"/>
      <c r="AE91" s="1"/>
      <c r="AF91" s="1"/>
      <c r="AG91" s="1"/>
    </row>
    <row r="92" spans="1:33" ht="16.5" customHeight="1" x14ac:dyDescent="0.2">
      <c r="A92" s="92" t="s">
        <v>17</v>
      </c>
      <c r="B92" s="93"/>
      <c r="C92" s="47"/>
      <c r="D92" s="49"/>
      <c r="E92" s="49"/>
      <c r="F92" s="48">
        <f t="shared" ref="F92:Y92" si="21">SUM(F87:F91)</f>
        <v>0</v>
      </c>
      <c r="G92" s="50">
        <f t="shared" si="21"/>
        <v>0</v>
      </c>
      <c r="H92" s="51">
        <f t="shared" si="21"/>
        <v>0</v>
      </c>
      <c r="I92" s="51">
        <f t="shared" si="21"/>
        <v>0</v>
      </c>
      <c r="J92" s="51">
        <f t="shared" si="21"/>
        <v>0</v>
      </c>
      <c r="K92" s="51">
        <f t="shared" si="21"/>
        <v>0</v>
      </c>
      <c r="L92" s="51">
        <f t="shared" si="21"/>
        <v>0</v>
      </c>
      <c r="M92" s="51">
        <f t="shared" si="21"/>
        <v>0</v>
      </c>
      <c r="N92" s="50">
        <f t="shared" si="21"/>
        <v>0</v>
      </c>
      <c r="O92" s="52">
        <f t="shared" si="21"/>
        <v>0</v>
      </c>
      <c r="P92" s="50">
        <f t="shared" si="21"/>
        <v>0</v>
      </c>
      <c r="Q92" s="52">
        <f t="shared" si="21"/>
        <v>0</v>
      </c>
      <c r="R92" s="50">
        <f t="shared" si="21"/>
        <v>0</v>
      </c>
      <c r="S92" s="52">
        <f t="shared" si="21"/>
        <v>0</v>
      </c>
      <c r="T92" s="50">
        <f t="shared" si="21"/>
        <v>0</v>
      </c>
      <c r="U92" s="52">
        <f t="shared" si="21"/>
        <v>0</v>
      </c>
      <c r="V92" s="50">
        <f t="shared" si="21"/>
        <v>0</v>
      </c>
      <c r="W92" s="52">
        <f t="shared" si="21"/>
        <v>0</v>
      </c>
      <c r="X92" s="50">
        <f t="shared" si="21"/>
        <v>0</v>
      </c>
      <c r="Y92" s="52">
        <f t="shared" si="21"/>
        <v>0</v>
      </c>
      <c r="Z92" s="20"/>
      <c r="AA92" s="20"/>
      <c r="AB92" s="20"/>
      <c r="AC92" s="20"/>
      <c r="AD92" s="20"/>
      <c r="AE92" s="20"/>
      <c r="AF92" s="20"/>
      <c r="AG92" s="20"/>
    </row>
    <row r="93" spans="1:33" ht="16.5" customHeight="1" x14ac:dyDescent="0.2">
      <c r="A93" s="585" t="s">
        <v>32</v>
      </c>
      <c r="B93" s="576"/>
      <c r="C93" s="576"/>
      <c r="D93" s="576"/>
      <c r="E93" s="576"/>
      <c r="F93" s="576"/>
      <c r="G93" s="576"/>
      <c r="H93" s="576"/>
      <c r="I93" s="576"/>
      <c r="J93" s="576"/>
      <c r="K93" s="576"/>
      <c r="L93" s="576"/>
      <c r="M93" s="576"/>
      <c r="N93" s="576"/>
      <c r="O93" s="576"/>
      <c r="P93" s="576"/>
      <c r="Q93" s="576"/>
      <c r="R93" s="576"/>
      <c r="S93" s="576"/>
      <c r="T93" s="576"/>
      <c r="U93" s="576"/>
      <c r="V93" s="576"/>
      <c r="W93" s="576"/>
      <c r="X93" s="576"/>
      <c r="Y93" s="579"/>
      <c r="Z93" s="1"/>
      <c r="AA93" s="1"/>
      <c r="AB93" s="1"/>
      <c r="AC93" s="1"/>
      <c r="AD93" s="1"/>
      <c r="AE93" s="1"/>
      <c r="AF93" s="1"/>
      <c r="AG93" s="1"/>
    </row>
    <row r="94" spans="1:33" ht="16.5" customHeight="1" x14ac:dyDescent="0.2">
      <c r="A94" s="21"/>
      <c r="B94" s="22"/>
      <c r="C94" s="23"/>
      <c r="D94" s="24"/>
      <c r="E94" s="24"/>
      <c r="F94" s="25">
        <f t="shared" ref="F94:F98" si="22">SUM(G94:M94)</f>
        <v>0</v>
      </c>
      <c r="G94" s="26"/>
      <c r="H94" s="27"/>
      <c r="I94" s="27"/>
      <c r="J94" s="27"/>
      <c r="K94" s="27"/>
      <c r="L94" s="27"/>
      <c r="M94" s="27"/>
      <c r="N94" s="26"/>
      <c r="O94" s="29"/>
      <c r="P94" s="26"/>
      <c r="Q94" s="29"/>
      <c r="R94" s="26"/>
      <c r="S94" s="29"/>
      <c r="T94" s="26"/>
      <c r="U94" s="29"/>
      <c r="V94" s="26"/>
      <c r="W94" s="29"/>
      <c r="X94" s="26"/>
      <c r="Y94" s="29"/>
      <c r="Z94" s="1"/>
      <c r="AA94" s="1"/>
      <c r="AB94" s="1"/>
      <c r="AC94" s="1"/>
      <c r="AD94" s="1"/>
      <c r="AE94" s="1"/>
      <c r="AF94" s="1"/>
      <c r="AG94" s="1"/>
    </row>
    <row r="95" spans="1:33" ht="16.5" customHeight="1" x14ac:dyDescent="0.2">
      <c r="A95" s="30"/>
      <c r="B95" s="31"/>
      <c r="C95" s="32"/>
      <c r="D95" s="33"/>
      <c r="E95" s="33"/>
      <c r="F95" s="34">
        <f t="shared" si="22"/>
        <v>0</v>
      </c>
      <c r="G95" s="35"/>
      <c r="H95" s="36"/>
      <c r="I95" s="36"/>
      <c r="J95" s="36"/>
      <c r="K95" s="36"/>
      <c r="L95" s="36"/>
      <c r="M95" s="36"/>
      <c r="N95" s="35"/>
      <c r="O95" s="38"/>
      <c r="P95" s="35"/>
      <c r="Q95" s="38"/>
      <c r="R95" s="35"/>
      <c r="S95" s="38"/>
      <c r="T95" s="35"/>
      <c r="U95" s="38"/>
      <c r="V95" s="35"/>
      <c r="W95" s="38"/>
      <c r="X95" s="35"/>
      <c r="Y95" s="38"/>
      <c r="Z95" s="1"/>
      <c r="AA95" s="1"/>
      <c r="AB95" s="1"/>
      <c r="AC95" s="1"/>
      <c r="AD95" s="1"/>
      <c r="AE95" s="1"/>
      <c r="AF95" s="1"/>
      <c r="AG95" s="1"/>
    </row>
    <row r="96" spans="1:33" ht="16.5" customHeight="1" x14ac:dyDescent="0.2">
      <c r="A96" s="30"/>
      <c r="B96" s="31"/>
      <c r="C96" s="32"/>
      <c r="D96" s="33"/>
      <c r="E96" s="33"/>
      <c r="F96" s="34">
        <f t="shared" si="22"/>
        <v>0</v>
      </c>
      <c r="G96" s="35"/>
      <c r="H96" s="36"/>
      <c r="I96" s="36"/>
      <c r="J96" s="36"/>
      <c r="K96" s="36"/>
      <c r="L96" s="36"/>
      <c r="M96" s="36"/>
      <c r="N96" s="35"/>
      <c r="O96" s="38"/>
      <c r="P96" s="35"/>
      <c r="Q96" s="38"/>
      <c r="R96" s="35"/>
      <c r="S96" s="38"/>
      <c r="T96" s="35"/>
      <c r="U96" s="38"/>
      <c r="V96" s="35"/>
      <c r="W96" s="38"/>
      <c r="X96" s="35"/>
      <c r="Y96" s="38"/>
      <c r="Z96" s="1"/>
      <c r="AA96" s="1"/>
      <c r="AB96" s="1"/>
      <c r="AC96" s="1"/>
      <c r="AD96" s="1"/>
      <c r="AE96" s="1"/>
      <c r="AF96" s="1"/>
      <c r="AG96" s="1"/>
    </row>
    <row r="97" spans="1:33" ht="16.5" customHeight="1" x14ac:dyDescent="0.2">
      <c r="A97" s="30"/>
      <c r="B97" s="31"/>
      <c r="C97" s="32"/>
      <c r="D97" s="33"/>
      <c r="E97" s="33"/>
      <c r="F97" s="34">
        <f t="shared" si="22"/>
        <v>0</v>
      </c>
      <c r="G97" s="35"/>
      <c r="H97" s="36"/>
      <c r="I97" s="36"/>
      <c r="J97" s="36"/>
      <c r="K97" s="36"/>
      <c r="L97" s="36"/>
      <c r="M97" s="36"/>
      <c r="N97" s="35"/>
      <c r="O97" s="38"/>
      <c r="P97" s="35"/>
      <c r="Q97" s="38"/>
      <c r="R97" s="35"/>
      <c r="S97" s="38"/>
      <c r="T97" s="35"/>
      <c r="U97" s="38"/>
      <c r="V97" s="35"/>
      <c r="W97" s="38"/>
      <c r="X97" s="35"/>
      <c r="Y97" s="38"/>
      <c r="Z97" s="1"/>
      <c r="AA97" s="1"/>
      <c r="AB97" s="1"/>
      <c r="AC97" s="1"/>
      <c r="AD97" s="1"/>
      <c r="AE97" s="1"/>
      <c r="AF97" s="1"/>
      <c r="AG97" s="1"/>
    </row>
    <row r="98" spans="1:33" ht="16.5" customHeight="1" x14ac:dyDescent="0.2">
      <c r="A98" s="56"/>
      <c r="B98" s="31"/>
      <c r="C98" s="32"/>
      <c r="D98" s="33"/>
      <c r="E98" s="33"/>
      <c r="F98" s="34">
        <f t="shared" si="22"/>
        <v>0</v>
      </c>
      <c r="G98" s="35"/>
      <c r="H98" s="36"/>
      <c r="I98" s="36"/>
      <c r="J98" s="36"/>
      <c r="K98" s="36"/>
      <c r="L98" s="36"/>
      <c r="M98" s="36"/>
      <c r="N98" s="35"/>
      <c r="O98" s="38"/>
      <c r="P98" s="35"/>
      <c r="Q98" s="38"/>
      <c r="R98" s="35"/>
      <c r="S98" s="38"/>
      <c r="T98" s="35"/>
      <c r="U98" s="38"/>
      <c r="V98" s="35"/>
      <c r="W98" s="38"/>
      <c r="X98" s="35"/>
      <c r="Y98" s="38"/>
      <c r="Z98" s="1"/>
      <c r="AA98" s="1"/>
      <c r="AB98" s="1"/>
      <c r="AC98" s="1"/>
      <c r="AD98" s="1"/>
      <c r="AE98" s="1"/>
      <c r="AF98" s="1"/>
      <c r="AG98" s="1"/>
    </row>
    <row r="99" spans="1:33" ht="16.5" customHeight="1" x14ac:dyDescent="0.2">
      <c r="A99" s="586" t="s">
        <v>17</v>
      </c>
      <c r="B99" s="587"/>
      <c r="C99" s="47"/>
      <c r="D99" s="49"/>
      <c r="E99" s="49"/>
      <c r="F99" s="48">
        <f t="shared" ref="F99:Y99" si="23">SUM(F94:F98)</f>
        <v>0</v>
      </c>
      <c r="G99" s="50">
        <f t="shared" si="23"/>
        <v>0</v>
      </c>
      <c r="H99" s="51">
        <f t="shared" si="23"/>
        <v>0</v>
      </c>
      <c r="I99" s="51">
        <f t="shared" si="23"/>
        <v>0</v>
      </c>
      <c r="J99" s="51">
        <f t="shared" si="23"/>
        <v>0</v>
      </c>
      <c r="K99" s="51">
        <f t="shared" si="23"/>
        <v>0</v>
      </c>
      <c r="L99" s="51">
        <f t="shared" si="23"/>
        <v>0</v>
      </c>
      <c r="M99" s="51">
        <f t="shared" si="23"/>
        <v>0</v>
      </c>
      <c r="N99" s="50">
        <f t="shared" si="23"/>
        <v>0</v>
      </c>
      <c r="O99" s="52">
        <f t="shared" si="23"/>
        <v>0</v>
      </c>
      <c r="P99" s="50">
        <f t="shared" si="23"/>
        <v>0</v>
      </c>
      <c r="Q99" s="52">
        <f t="shared" si="23"/>
        <v>0</v>
      </c>
      <c r="R99" s="50">
        <f t="shared" si="23"/>
        <v>0</v>
      </c>
      <c r="S99" s="52">
        <f t="shared" si="23"/>
        <v>0</v>
      </c>
      <c r="T99" s="50">
        <f t="shared" si="23"/>
        <v>0</v>
      </c>
      <c r="U99" s="52">
        <f t="shared" si="23"/>
        <v>0</v>
      </c>
      <c r="V99" s="50">
        <f t="shared" si="23"/>
        <v>0</v>
      </c>
      <c r="W99" s="52">
        <f t="shared" si="23"/>
        <v>0</v>
      </c>
      <c r="X99" s="50">
        <f t="shared" si="23"/>
        <v>0</v>
      </c>
      <c r="Y99" s="52">
        <f t="shared" si="23"/>
        <v>0</v>
      </c>
      <c r="Z99" s="20"/>
      <c r="AA99" s="20"/>
      <c r="AB99" s="20"/>
      <c r="AC99" s="20"/>
      <c r="AD99" s="20"/>
      <c r="AE99" s="20"/>
      <c r="AF99" s="20"/>
      <c r="AG99" s="20"/>
    </row>
    <row r="100" spans="1:33" ht="16.5" customHeight="1" x14ac:dyDescent="0.2">
      <c r="A100" s="588" t="s">
        <v>37</v>
      </c>
      <c r="B100" s="589"/>
      <c r="C100" s="589"/>
      <c r="D100" s="589"/>
      <c r="E100" s="589"/>
      <c r="F100" s="589"/>
      <c r="G100" s="589"/>
      <c r="H100" s="589"/>
      <c r="I100" s="589"/>
      <c r="J100" s="589"/>
      <c r="K100" s="589"/>
      <c r="L100" s="589"/>
      <c r="M100" s="589"/>
      <c r="N100" s="589"/>
      <c r="O100" s="589"/>
      <c r="P100" s="589"/>
      <c r="Q100" s="589"/>
      <c r="R100" s="589"/>
      <c r="S100" s="589"/>
      <c r="T100" s="589"/>
      <c r="U100" s="589"/>
      <c r="V100" s="589"/>
      <c r="W100" s="589"/>
      <c r="X100" s="589"/>
      <c r="Y100" s="587"/>
      <c r="Z100" s="1"/>
      <c r="AA100" s="1"/>
      <c r="AB100" s="1"/>
      <c r="AC100" s="1"/>
      <c r="AD100" s="1"/>
      <c r="AE100" s="1"/>
      <c r="AF100" s="1"/>
      <c r="AG100" s="1"/>
    </row>
    <row r="101" spans="1:33" ht="16.5" customHeight="1" x14ac:dyDescent="0.2">
      <c r="A101" s="94"/>
      <c r="B101" s="95" t="s">
        <v>38</v>
      </c>
      <c r="C101" s="96"/>
      <c r="D101" s="97"/>
      <c r="E101" s="98"/>
      <c r="F101" s="99"/>
      <c r="G101" s="100"/>
      <c r="H101" s="101"/>
      <c r="I101" s="101"/>
      <c r="J101" s="101"/>
      <c r="K101" s="101"/>
      <c r="L101" s="101"/>
      <c r="M101" s="102"/>
      <c r="N101" s="100"/>
      <c r="O101" s="102"/>
      <c r="P101" s="103"/>
      <c r="Q101" s="104"/>
      <c r="R101" s="100"/>
      <c r="S101" s="102"/>
      <c r="T101" s="103"/>
      <c r="U101" s="104"/>
      <c r="V101" s="100"/>
      <c r="W101" s="102"/>
      <c r="X101" s="103"/>
      <c r="Y101" s="102"/>
      <c r="Z101" s="1"/>
      <c r="AA101" s="1"/>
      <c r="AB101" s="1"/>
      <c r="AC101" s="1"/>
      <c r="AD101" s="1"/>
      <c r="AE101" s="1"/>
      <c r="AF101" s="1"/>
      <c r="AG101" s="1"/>
    </row>
    <row r="102" spans="1:33" ht="16.5" customHeight="1" x14ac:dyDescent="0.2">
      <c r="A102" s="590" t="s">
        <v>39</v>
      </c>
      <c r="B102" s="591"/>
      <c r="C102" s="105"/>
      <c r="D102" s="592">
        <f>D101+D47+D40+D33+D26+D19+D69+D77+D84+D92+D99</f>
        <v>0</v>
      </c>
      <c r="E102" s="591"/>
      <c r="F102" s="106">
        <f t="shared" ref="F102:Y102" si="24">F19+F26+F33+F40+F47+F54+F62+F69+F77+F84+F92+F99+F101</f>
        <v>0</v>
      </c>
      <c r="G102" s="106">
        <f t="shared" si="24"/>
        <v>0</v>
      </c>
      <c r="H102" s="106">
        <f t="shared" si="24"/>
        <v>0</v>
      </c>
      <c r="I102" s="106">
        <f t="shared" si="24"/>
        <v>0</v>
      </c>
      <c r="J102" s="106">
        <f t="shared" si="24"/>
        <v>0</v>
      </c>
      <c r="K102" s="106">
        <f t="shared" si="24"/>
        <v>0</v>
      </c>
      <c r="L102" s="106">
        <f t="shared" si="24"/>
        <v>0</v>
      </c>
      <c r="M102" s="106">
        <f t="shared" si="24"/>
        <v>0</v>
      </c>
      <c r="N102" s="106">
        <f t="shared" si="24"/>
        <v>0</v>
      </c>
      <c r="O102" s="106">
        <f t="shared" si="24"/>
        <v>0</v>
      </c>
      <c r="P102" s="106">
        <f t="shared" si="24"/>
        <v>0</v>
      </c>
      <c r="Q102" s="106">
        <f t="shared" si="24"/>
        <v>0</v>
      </c>
      <c r="R102" s="106">
        <f t="shared" si="24"/>
        <v>0</v>
      </c>
      <c r="S102" s="106">
        <f t="shared" si="24"/>
        <v>0</v>
      </c>
      <c r="T102" s="106">
        <f t="shared" si="24"/>
        <v>0</v>
      </c>
      <c r="U102" s="106">
        <f t="shared" si="24"/>
        <v>0</v>
      </c>
      <c r="V102" s="106">
        <f t="shared" si="24"/>
        <v>0</v>
      </c>
      <c r="W102" s="106">
        <f t="shared" si="24"/>
        <v>0</v>
      </c>
      <c r="X102" s="106">
        <f t="shared" si="24"/>
        <v>0</v>
      </c>
      <c r="Y102" s="106">
        <f t="shared" si="24"/>
        <v>0</v>
      </c>
      <c r="Z102" s="6"/>
      <c r="AA102" s="6"/>
      <c r="AB102" s="6"/>
      <c r="AC102" s="6"/>
      <c r="AD102" s="6"/>
      <c r="AE102" s="6"/>
      <c r="AF102" s="6"/>
      <c r="AG102" s="6"/>
    </row>
    <row r="103" spans="1:33" ht="12.75" customHeight="1" x14ac:dyDescent="0.2">
      <c r="A103" s="19"/>
      <c r="B103" s="19"/>
      <c r="C103" s="107"/>
      <c r="D103" s="19" t="s">
        <v>40</v>
      </c>
      <c r="E103" s="19"/>
      <c r="F103" s="6">
        <f>SUM(N102:Y102)</f>
        <v>0</v>
      </c>
      <c r="G103" s="19"/>
      <c r="H103" s="19"/>
      <c r="I103" s="19"/>
      <c r="J103" s="19"/>
      <c r="K103" s="19"/>
      <c r="L103" s="19"/>
      <c r="M103" s="19"/>
      <c r="N103" s="573"/>
      <c r="O103" s="574"/>
      <c r="P103" s="573"/>
      <c r="Q103" s="574"/>
      <c r="R103" s="573"/>
      <c r="S103" s="574"/>
      <c r="T103" s="573"/>
      <c r="U103" s="574"/>
      <c r="V103" s="573"/>
      <c r="W103" s="574"/>
      <c r="X103" s="573"/>
      <c r="Y103" s="574"/>
      <c r="Z103" s="1"/>
      <c r="AA103" s="1"/>
      <c r="AB103" s="1"/>
      <c r="AC103" s="1"/>
      <c r="AD103" s="1"/>
      <c r="AE103" s="1"/>
      <c r="AF103" s="1"/>
      <c r="AG103" s="1"/>
    </row>
    <row r="104" spans="1:33" ht="13.5" customHeight="1" x14ac:dyDescent="0.2">
      <c r="A104" s="19"/>
      <c r="B104" s="19"/>
      <c r="C104" s="107"/>
      <c r="D104" s="19" t="s">
        <v>41</v>
      </c>
      <c r="E104" s="19"/>
      <c r="F104" s="6">
        <f>SUM(G102:M102)</f>
        <v>0</v>
      </c>
      <c r="G104" s="19"/>
      <c r="H104" s="19"/>
      <c r="I104" s="575" t="s">
        <v>42</v>
      </c>
      <c r="J104" s="576"/>
      <c r="K104" s="576"/>
      <c r="L104" s="576"/>
      <c r="M104" s="577"/>
      <c r="N104" s="17">
        <f>COUNTIF($D14:$D102,1)</f>
        <v>0</v>
      </c>
      <c r="O104" s="18">
        <f>COUNTIF($E14:$E102,1)</f>
        <v>0</v>
      </c>
      <c r="P104" s="17">
        <f>COUNTIF($D14:$D102,2)</f>
        <v>0</v>
      </c>
      <c r="Q104" s="18">
        <f>COUNTIF($E14:$E102,2)</f>
        <v>0</v>
      </c>
      <c r="R104" s="17">
        <f>COUNTIF($D14:$D102,3)</f>
        <v>0</v>
      </c>
      <c r="S104" s="18">
        <f>COUNTIF($E14:$E102,3)</f>
        <v>0</v>
      </c>
      <c r="T104" s="17">
        <f>COUNTIF($D14:$D102,4)</f>
        <v>0</v>
      </c>
      <c r="U104" s="18">
        <f>COUNTIF($E14:$E102,4)</f>
        <v>0</v>
      </c>
      <c r="V104" s="17">
        <f>COUNTIF($D14:$D102,5)</f>
        <v>0</v>
      </c>
      <c r="W104" s="18">
        <f>COUNTIF($E14:$E102,5)</f>
        <v>0</v>
      </c>
      <c r="X104" s="17">
        <f>COUNTIF($D14:$D102,6)</f>
        <v>0</v>
      </c>
      <c r="Y104" s="18">
        <f>COUNTIF($E14:$E102,6)</f>
        <v>0</v>
      </c>
      <c r="Z104" s="1"/>
      <c r="AA104" s="1"/>
      <c r="AB104" s="1"/>
      <c r="AC104" s="1"/>
      <c r="AD104" s="1"/>
      <c r="AE104" s="1"/>
      <c r="AF104" s="1"/>
      <c r="AG104" s="1"/>
    </row>
    <row r="105" spans="1:33" ht="12.75" customHeight="1" x14ac:dyDescent="0.2">
      <c r="A105" s="19"/>
      <c r="B105" s="19"/>
      <c r="C105" s="107"/>
      <c r="D105" s="19"/>
      <c r="E105" s="19"/>
      <c r="F105" s="6" t="str">
        <f>IF(F103=F104,"","BŁĄD !!! SPRAWDŹ WIERSZ OGÓŁEM")</f>
        <v/>
      </c>
      <c r="G105" s="19"/>
      <c r="H105" s="19"/>
      <c r="I105" s="19"/>
      <c r="J105" s="19"/>
      <c r="K105" s="19"/>
      <c r="L105" s="19"/>
      <c r="M105" s="19"/>
      <c r="N105" s="19" t="str">
        <f>IF(N104&gt;8,"za dużo E","")</f>
        <v/>
      </c>
      <c r="O105" s="19"/>
      <c r="P105" s="19" t="str">
        <f>IF(P104&gt;8,"za dużo E","")</f>
        <v/>
      </c>
      <c r="Q105" s="19"/>
      <c r="R105" s="19" t="str">
        <f>IF(R104&gt;8,"za dużo E","")</f>
        <v/>
      </c>
      <c r="S105" s="19"/>
      <c r="T105" s="19" t="str">
        <f>IF(T104&gt;8,"za dużo E","")</f>
        <v/>
      </c>
      <c r="U105" s="19"/>
      <c r="V105" s="19" t="str">
        <f>IF(V104&gt;8,"za dużo E","")</f>
        <v/>
      </c>
      <c r="W105" s="19"/>
      <c r="X105" s="19" t="str">
        <f>IF(X104&gt;8,"za dużo E","")</f>
        <v/>
      </c>
      <c r="Y105" s="19"/>
      <c r="Z105" s="1"/>
      <c r="AA105" s="1"/>
      <c r="AB105" s="1"/>
      <c r="AC105" s="1"/>
      <c r="AD105" s="1"/>
      <c r="AE105" s="1"/>
      <c r="AF105" s="1"/>
      <c r="AG105" s="1"/>
    </row>
    <row r="106" spans="1:33" ht="16.5" customHeight="1" x14ac:dyDescent="0.2">
      <c r="A106" s="4"/>
      <c r="B106" s="1"/>
      <c r="C106" s="5"/>
      <c r="D106" s="1"/>
      <c r="E106" s="1"/>
      <c r="F106" s="2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6.5" customHeight="1" x14ac:dyDescent="0.2">
      <c r="A107" s="4"/>
      <c r="B107" s="1"/>
      <c r="C107" s="5"/>
      <c r="D107" s="1"/>
      <c r="E107" s="1"/>
      <c r="F107" s="2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6.5" customHeight="1" x14ac:dyDescent="0.2">
      <c r="A108" s="4"/>
      <c r="B108" s="1"/>
      <c r="C108" s="5"/>
      <c r="D108" s="1"/>
      <c r="E108" s="1"/>
      <c r="F108" s="2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6.5" customHeight="1" x14ac:dyDescent="0.2">
      <c r="A109" s="4"/>
      <c r="B109" s="1"/>
      <c r="C109" s="5"/>
      <c r="D109" s="1"/>
      <c r="E109" s="1"/>
      <c r="F109" s="2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6.5" customHeight="1" x14ac:dyDescent="0.2">
      <c r="A110" s="4"/>
      <c r="B110" s="1"/>
      <c r="C110" s="5"/>
      <c r="D110" s="1"/>
      <c r="E110" s="1"/>
      <c r="F110" s="2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6.5" customHeight="1" x14ac:dyDescent="0.2">
      <c r="A111" s="4"/>
      <c r="B111" s="1"/>
      <c r="C111" s="5"/>
      <c r="D111" s="1"/>
      <c r="E111" s="1"/>
      <c r="F111" s="2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6.5" customHeight="1" x14ac:dyDescent="0.2">
      <c r="A112" s="4"/>
      <c r="B112" s="1"/>
      <c r="C112" s="5"/>
      <c r="D112" s="1"/>
      <c r="E112" s="1"/>
      <c r="F112" s="2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6.5" customHeight="1" x14ac:dyDescent="0.2">
      <c r="A113" s="4"/>
      <c r="B113" s="1"/>
      <c r="C113" s="5"/>
      <c r="D113" s="1"/>
      <c r="E113" s="1"/>
      <c r="F113" s="2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6.5" customHeight="1" x14ac:dyDescent="0.2">
      <c r="A114" s="4"/>
      <c r="B114" s="1"/>
      <c r="C114" s="5"/>
      <c r="D114" s="1"/>
      <c r="E114" s="1"/>
      <c r="F114" s="2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6.5" customHeight="1" x14ac:dyDescent="0.2">
      <c r="A115" s="4"/>
      <c r="B115" s="1"/>
      <c r="C115" s="5"/>
      <c r="D115" s="1"/>
      <c r="E115" s="1"/>
      <c r="F115" s="2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6.5" customHeight="1" x14ac:dyDescent="0.2">
      <c r="A116" s="4"/>
      <c r="B116" s="1"/>
      <c r="C116" s="5"/>
      <c r="D116" s="1"/>
      <c r="E116" s="1"/>
      <c r="F116" s="2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6.5" customHeight="1" x14ac:dyDescent="0.2">
      <c r="A117" s="4"/>
      <c r="B117" s="1"/>
      <c r="C117" s="5"/>
      <c r="D117" s="1"/>
      <c r="E117" s="1"/>
      <c r="F117" s="2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6.5" customHeight="1" x14ac:dyDescent="0.2">
      <c r="A118" s="4"/>
      <c r="B118" s="1"/>
      <c r="C118" s="5"/>
      <c r="D118" s="1"/>
      <c r="E118" s="1"/>
      <c r="F118" s="2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6.5" customHeight="1" x14ac:dyDescent="0.2">
      <c r="A119" s="4"/>
      <c r="B119" s="1"/>
      <c r="C119" s="5"/>
      <c r="D119" s="1"/>
      <c r="E119" s="1"/>
      <c r="F119" s="2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6.5" customHeight="1" x14ac:dyDescent="0.2">
      <c r="A120" s="4"/>
      <c r="B120" s="1"/>
      <c r="C120" s="5"/>
      <c r="D120" s="1"/>
      <c r="E120" s="1"/>
      <c r="F120" s="2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6.5" customHeight="1" x14ac:dyDescent="0.2">
      <c r="A121" s="4"/>
      <c r="B121" s="1"/>
      <c r="C121" s="5"/>
      <c r="D121" s="1"/>
      <c r="E121" s="1"/>
      <c r="F121" s="2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6.5" customHeight="1" x14ac:dyDescent="0.2">
      <c r="A122" s="4"/>
      <c r="B122" s="1"/>
      <c r="C122" s="5"/>
      <c r="D122" s="1"/>
      <c r="E122" s="1"/>
      <c r="F122" s="2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6.5" customHeight="1" x14ac:dyDescent="0.2">
      <c r="A123" s="4"/>
      <c r="B123" s="1"/>
      <c r="C123" s="5"/>
      <c r="D123" s="1"/>
      <c r="E123" s="1"/>
      <c r="F123" s="2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6.5" customHeight="1" x14ac:dyDescent="0.2">
      <c r="A124" s="4"/>
      <c r="B124" s="1"/>
      <c r="C124" s="5"/>
      <c r="D124" s="1"/>
      <c r="E124" s="1"/>
      <c r="F124" s="2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6.5" customHeight="1" x14ac:dyDescent="0.2">
      <c r="A125" s="4"/>
      <c r="B125" s="1"/>
      <c r="C125" s="5"/>
      <c r="D125" s="1"/>
      <c r="E125" s="1"/>
      <c r="F125" s="2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6.5" customHeight="1" x14ac:dyDescent="0.2">
      <c r="A126" s="4"/>
      <c r="B126" s="1"/>
      <c r="C126" s="5"/>
      <c r="D126" s="1"/>
      <c r="E126" s="1"/>
      <c r="F126" s="2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6.5" customHeight="1" x14ac:dyDescent="0.2">
      <c r="A127" s="4"/>
      <c r="B127" s="1"/>
      <c r="C127" s="5"/>
      <c r="D127" s="1"/>
      <c r="E127" s="1"/>
      <c r="F127" s="2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6.5" customHeight="1" x14ac:dyDescent="0.2">
      <c r="A128" s="4"/>
      <c r="B128" s="1"/>
      <c r="C128" s="5"/>
      <c r="D128" s="1"/>
      <c r="E128" s="1"/>
      <c r="F128" s="2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6.5" customHeight="1" x14ac:dyDescent="0.2">
      <c r="A129" s="4"/>
      <c r="B129" s="1"/>
      <c r="C129" s="5"/>
      <c r="D129" s="1"/>
      <c r="E129" s="1"/>
      <c r="F129" s="2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6.5" customHeight="1" x14ac:dyDescent="0.2">
      <c r="A130" s="4"/>
      <c r="B130" s="1"/>
      <c r="C130" s="5"/>
      <c r="D130" s="1"/>
      <c r="E130" s="1"/>
      <c r="F130" s="2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6.5" customHeight="1" x14ac:dyDescent="0.2">
      <c r="A131" s="4"/>
      <c r="B131" s="1"/>
      <c r="C131" s="5"/>
      <c r="D131" s="1"/>
      <c r="E131" s="1"/>
      <c r="F131" s="2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6.5" customHeight="1" x14ac:dyDescent="0.2">
      <c r="A132" s="4"/>
      <c r="B132" s="1"/>
      <c r="C132" s="5"/>
      <c r="D132" s="1"/>
      <c r="E132" s="1"/>
      <c r="F132" s="2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6.5" customHeight="1" x14ac:dyDescent="0.2">
      <c r="A133" s="4"/>
      <c r="B133" s="1"/>
      <c r="C133" s="5"/>
      <c r="D133" s="1"/>
      <c r="E133" s="1"/>
      <c r="F133" s="2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6.5" customHeight="1" x14ac:dyDescent="0.2">
      <c r="A134" s="4"/>
      <c r="B134" s="1"/>
      <c r="C134" s="5"/>
      <c r="D134" s="1"/>
      <c r="E134" s="1"/>
      <c r="F134" s="2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6.5" customHeight="1" x14ac:dyDescent="0.2">
      <c r="A135" s="4"/>
      <c r="B135" s="1"/>
      <c r="C135" s="5"/>
      <c r="D135" s="1"/>
      <c r="E135" s="1"/>
      <c r="F135" s="2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6.5" customHeight="1" x14ac:dyDescent="0.2">
      <c r="A136" s="4"/>
      <c r="B136" s="1"/>
      <c r="C136" s="5"/>
      <c r="D136" s="1"/>
      <c r="E136" s="1"/>
      <c r="F136" s="2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6.5" customHeight="1" x14ac:dyDescent="0.2">
      <c r="A137" s="4"/>
      <c r="B137" s="1"/>
      <c r="C137" s="5"/>
      <c r="D137" s="1"/>
      <c r="E137" s="1"/>
      <c r="F137" s="2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6.5" customHeight="1" x14ac:dyDescent="0.2">
      <c r="A138" s="4"/>
      <c r="B138" s="1"/>
      <c r="C138" s="5"/>
      <c r="D138" s="1"/>
      <c r="E138" s="1"/>
      <c r="F138" s="2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6.5" customHeight="1" x14ac:dyDescent="0.2">
      <c r="A139" s="4"/>
      <c r="B139" s="1"/>
      <c r="C139" s="5"/>
      <c r="D139" s="1"/>
      <c r="E139" s="1"/>
      <c r="F139" s="2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6.5" customHeight="1" x14ac:dyDescent="0.2">
      <c r="A140" s="4"/>
      <c r="B140" s="1"/>
      <c r="C140" s="5"/>
      <c r="D140" s="1"/>
      <c r="E140" s="1"/>
      <c r="F140" s="2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6.5" customHeight="1" x14ac:dyDescent="0.2">
      <c r="A141" s="4"/>
      <c r="B141" s="1"/>
      <c r="C141" s="5"/>
      <c r="D141" s="1"/>
      <c r="E141" s="1"/>
      <c r="F141" s="2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6.5" customHeight="1" x14ac:dyDescent="0.2">
      <c r="A142" s="4"/>
      <c r="B142" s="1"/>
      <c r="C142" s="5"/>
      <c r="D142" s="1"/>
      <c r="E142" s="1"/>
      <c r="F142" s="2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6.5" customHeight="1" x14ac:dyDescent="0.2">
      <c r="A143" s="4"/>
      <c r="B143" s="1"/>
      <c r="C143" s="5"/>
      <c r="D143" s="1"/>
      <c r="E143" s="1"/>
      <c r="F143" s="2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6.5" customHeight="1" x14ac:dyDescent="0.2">
      <c r="A144" s="4"/>
      <c r="B144" s="1"/>
      <c r="C144" s="5"/>
      <c r="D144" s="1"/>
      <c r="E144" s="1"/>
      <c r="F144" s="2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6.5" customHeight="1" x14ac:dyDescent="0.2">
      <c r="A145" s="4"/>
      <c r="B145" s="1"/>
      <c r="C145" s="5"/>
      <c r="D145" s="1"/>
      <c r="E145" s="1"/>
      <c r="F145" s="2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6.5" customHeight="1" x14ac:dyDescent="0.2">
      <c r="A146" s="4"/>
      <c r="B146" s="1"/>
      <c r="C146" s="5"/>
      <c r="D146" s="1"/>
      <c r="E146" s="1"/>
      <c r="F146" s="2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6.5" customHeight="1" x14ac:dyDescent="0.2">
      <c r="A147" s="4"/>
      <c r="B147" s="1"/>
      <c r="C147" s="5"/>
      <c r="D147" s="1"/>
      <c r="E147" s="1"/>
      <c r="F147" s="2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6.5" customHeight="1" x14ac:dyDescent="0.2">
      <c r="A148" s="4"/>
      <c r="B148" s="1"/>
      <c r="C148" s="5"/>
      <c r="D148" s="1"/>
      <c r="E148" s="1"/>
      <c r="F148" s="2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6.5" customHeight="1" x14ac:dyDescent="0.2">
      <c r="A149" s="4"/>
      <c r="B149" s="1"/>
      <c r="C149" s="5"/>
      <c r="D149" s="1"/>
      <c r="E149" s="1"/>
      <c r="F149" s="2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6.5" customHeight="1" x14ac:dyDescent="0.2">
      <c r="A150" s="4"/>
      <c r="B150" s="1"/>
      <c r="C150" s="5"/>
      <c r="D150" s="1"/>
      <c r="E150" s="1"/>
      <c r="F150" s="2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6.5" customHeight="1" x14ac:dyDescent="0.2">
      <c r="A151" s="4"/>
      <c r="B151" s="1"/>
      <c r="C151" s="5"/>
      <c r="D151" s="1"/>
      <c r="E151" s="1"/>
      <c r="F151" s="2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6.5" customHeight="1" x14ac:dyDescent="0.2">
      <c r="A152" s="4"/>
      <c r="B152" s="1"/>
      <c r="C152" s="5"/>
      <c r="D152" s="1"/>
      <c r="E152" s="1"/>
      <c r="F152" s="2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6.5" customHeight="1" x14ac:dyDescent="0.2">
      <c r="A153" s="4"/>
      <c r="B153" s="1"/>
      <c r="C153" s="5"/>
      <c r="D153" s="1"/>
      <c r="E153" s="1"/>
      <c r="F153" s="2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6.5" customHeight="1" x14ac:dyDescent="0.2">
      <c r="A154" s="4"/>
      <c r="B154" s="1"/>
      <c r="C154" s="5"/>
      <c r="D154" s="1"/>
      <c r="E154" s="1"/>
      <c r="F154" s="2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6.5" customHeight="1" x14ac:dyDescent="0.2">
      <c r="A155" s="4"/>
      <c r="B155" s="1"/>
      <c r="C155" s="5"/>
      <c r="D155" s="1"/>
      <c r="E155" s="1"/>
      <c r="F155" s="2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3.5" customHeight="1" x14ac:dyDescent="0.2">
      <c r="A156" s="4"/>
      <c r="B156" s="1"/>
      <c r="C156" s="5"/>
      <c r="D156" s="1"/>
      <c r="E156" s="1"/>
      <c r="F156" s="2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3.5" customHeight="1" x14ac:dyDescent="0.2">
      <c r="A157" s="4"/>
      <c r="B157" s="1"/>
      <c r="C157" s="5"/>
      <c r="D157" s="1"/>
      <c r="E157" s="1"/>
      <c r="F157" s="2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3.5" customHeight="1" x14ac:dyDescent="0.2">
      <c r="A158" s="4"/>
      <c r="B158" s="1"/>
      <c r="C158" s="5"/>
      <c r="D158" s="1"/>
      <c r="E158" s="1"/>
      <c r="F158" s="2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3.5" customHeight="1" x14ac:dyDescent="0.2">
      <c r="A159" s="4"/>
      <c r="B159" s="1"/>
      <c r="C159" s="5"/>
      <c r="D159" s="1"/>
      <c r="E159" s="1"/>
      <c r="F159" s="2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3.5" customHeight="1" x14ac:dyDescent="0.2">
      <c r="A160" s="4"/>
      <c r="B160" s="1"/>
      <c r="C160" s="5"/>
      <c r="D160" s="1"/>
      <c r="E160" s="1"/>
      <c r="F160" s="2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3.5" customHeight="1" x14ac:dyDescent="0.2">
      <c r="A161" s="4"/>
      <c r="B161" s="1"/>
      <c r="C161" s="5"/>
      <c r="D161" s="1"/>
      <c r="E161" s="1"/>
      <c r="F161" s="2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3.5" customHeight="1" x14ac:dyDescent="0.2">
      <c r="A162" s="4"/>
      <c r="B162" s="1"/>
      <c r="C162" s="5"/>
      <c r="D162" s="1"/>
      <c r="E162" s="1"/>
      <c r="F162" s="2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3.5" customHeight="1" x14ac:dyDescent="0.2">
      <c r="A163" s="4"/>
      <c r="B163" s="1"/>
      <c r="C163" s="5"/>
      <c r="D163" s="1"/>
      <c r="E163" s="1"/>
      <c r="F163" s="2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3.5" customHeight="1" x14ac:dyDescent="0.2">
      <c r="A164" s="4"/>
      <c r="B164" s="1"/>
      <c r="C164" s="5"/>
      <c r="D164" s="1"/>
      <c r="E164" s="1"/>
      <c r="F164" s="2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3.5" customHeight="1" x14ac:dyDescent="0.2">
      <c r="A165" s="4"/>
      <c r="B165" s="1"/>
      <c r="C165" s="5"/>
      <c r="D165" s="1"/>
      <c r="E165" s="1"/>
      <c r="F165" s="2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3.5" customHeight="1" x14ac:dyDescent="0.2">
      <c r="A166" s="4"/>
      <c r="B166" s="1"/>
      <c r="C166" s="5"/>
      <c r="D166" s="1"/>
      <c r="E166" s="1"/>
      <c r="F166" s="2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3.5" customHeight="1" x14ac:dyDescent="0.2">
      <c r="A167" s="4"/>
      <c r="B167" s="1"/>
      <c r="C167" s="5"/>
      <c r="D167" s="1"/>
      <c r="E167" s="1"/>
      <c r="F167" s="2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3.5" customHeight="1" x14ac:dyDescent="0.2">
      <c r="A168" s="4"/>
      <c r="B168" s="1"/>
      <c r="C168" s="5"/>
      <c r="D168" s="1"/>
      <c r="E168" s="1"/>
      <c r="F168" s="2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3.5" customHeight="1" x14ac:dyDescent="0.2">
      <c r="A169" s="4"/>
      <c r="B169" s="1"/>
      <c r="C169" s="5"/>
      <c r="D169" s="1"/>
      <c r="E169" s="1"/>
      <c r="F169" s="2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3.5" customHeight="1" x14ac:dyDescent="0.2">
      <c r="A170" s="4"/>
      <c r="B170" s="1"/>
      <c r="C170" s="5"/>
      <c r="D170" s="1"/>
      <c r="E170" s="1"/>
      <c r="F170" s="2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3.5" customHeight="1" x14ac:dyDescent="0.2">
      <c r="A171" s="4"/>
      <c r="B171" s="1"/>
      <c r="C171" s="5"/>
      <c r="D171" s="1"/>
      <c r="E171" s="1"/>
      <c r="F171" s="2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3.5" customHeight="1" x14ac:dyDescent="0.2">
      <c r="A172" s="4"/>
      <c r="B172" s="1"/>
      <c r="C172" s="5"/>
      <c r="D172" s="1"/>
      <c r="E172" s="1"/>
      <c r="F172" s="2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3.5" customHeight="1" x14ac:dyDescent="0.2">
      <c r="A173" s="4"/>
      <c r="B173" s="1"/>
      <c r="C173" s="5"/>
      <c r="D173" s="1"/>
      <c r="E173" s="1"/>
      <c r="F173" s="2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3.5" customHeight="1" x14ac:dyDescent="0.2">
      <c r="A174" s="4"/>
      <c r="B174" s="1"/>
      <c r="C174" s="5"/>
      <c r="D174" s="1"/>
      <c r="E174" s="1"/>
      <c r="F174" s="2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3.5" customHeight="1" x14ac:dyDescent="0.2">
      <c r="A175" s="4"/>
      <c r="B175" s="1"/>
      <c r="C175" s="5"/>
      <c r="D175" s="1"/>
      <c r="E175" s="1"/>
      <c r="F175" s="2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3.5" customHeight="1" x14ac:dyDescent="0.2">
      <c r="A176" s="4"/>
      <c r="B176" s="1"/>
      <c r="C176" s="5"/>
      <c r="D176" s="1"/>
      <c r="E176" s="1"/>
      <c r="F176" s="2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3.5" customHeight="1" x14ac:dyDescent="0.2">
      <c r="A177" s="4"/>
      <c r="B177" s="1"/>
      <c r="C177" s="5"/>
      <c r="D177" s="1"/>
      <c r="E177" s="1"/>
      <c r="F177" s="2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3.5" customHeight="1" x14ac:dyDescent="0.2">
      <c r="A178" s="4"/>
      <c r="B178" s="1"/>
      <c r="C178" s="5"/>
      <c r="D178" s="1"/>
      <c r="E178" s="1"/>
      <c r="F178" s="2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3.5" customHeight="1" x14ac:dyDescent="0.2">
      <c r="A179" s="4"/>
      <c r="B179" s="1"/>
      <c r="C179" s="5"/>
      <c r="D179" s="1"/>
      <c r="E179" s="1"/>
      <c r="F179" s="2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3.5" customHeight="1" x14ac:dyDescent="0.2">
      <c r="A180" s="4"/>
      <c r="B180" s="1"/>
      <c r="C180" s="5"/>
      <c r="D180" s="1"/>
      <c r="E180" s="1"/>
      <c r="F180" s="2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3.5" customHeight="1" x14ac:dyDescent="0.2">
      <c r="A181" s="4"/>
      <c r="B181" s="1"/>
      <c r="C181" s="5"/>
      <c r="D181" s="1"/>
      <c r="E181" s="1"/>
      <c r="F181" s="2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3.5" customHeight="1" x14ac:dyDescent="0.2">
      <c r="A182" s="4"/>
      <c r="B182" s="1"/>
      <c r="C182" s="5"/>
      <c r="D182" s="1"/>
      <c r="E182" s="1"/>
      <c r="F182" s="2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3.5" customHeight="1" x14ac:dyDescent="0.2">
      <c r="A183" s="4"/>
      <c r="B183" s="1"/>
      <c r="C183" s="5"/>
      <c r="D183" s="1"/>
      <c r="E183" s="1"/>
      <c r="F183" s="2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3.5" customHeight="1" x14ac:dyDescent="0.2">
      <c r="A184" s="4"/>
      <c r="B184" s="1"/>
      <c r="C184" s="5"/>
      <c r="D184" s="1"/>
      <c r="E184" s="1"/>
      <c r="F184" s="2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3.5" customHeight="1" x14ac:dyDescent="0.2">
      <c r="A185" s="4"/>
      <c r="B185" s="1"/>
      <c r="C185" s="5"/>
      <c r="D185" s="1"/>
      <c r="E185" s="1"/>
      <c r="F185" s="2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3.5" customHeight="1" x14ac:dyDescent="0.2">
      <c r="A186" s="4"/>
      <c r="B186" s="1"/>
      <c r="C186" s="5"/>
      <c r="D186" s="1"/>
      <c r="E186" s="1"/>
      <c r="F186" s="2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3.5" customHeight="1" x14ac:dyDescent="0.2">
      <c r="A187" s="4"/>
      <c r="B187" s="1"/>
      <c r="C187" s="5"/>
      <c r="D187" s="1"/>
      <c r="E187" s="1"/>
      <c r="F187" s="2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3.5" customHeight="1" x14ac:dyDescent="0.2">
      <c r="A188" s="4"/>
      <c r="B188" s="1"/>
      <c r="C188" s="5"/>
      <c r="D188" s="1"/>
      <c r="E188" s="1"/>
      <c r="F188" s="2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3.5" customHeight="1" x14ac:dyDescent="0.2">
      <c r="A189" s="4"/>
      <c r="B189" s="1"/>
      <c r="C189" s="5"/>
      <c r="D189" s="1"/>
      <c r="E189" s="1"/>
      <c r="F189" s="2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3.5" customHeight="1" x14ac:dyDescent="0.2">
      <c r="A190" s="4"/>
      <c r="B190" s="1"/>
      <c r="C190" s="5"/>
      <c r="D190" s="1"/>
      <c r="E190" s="1"/>
      <c r="F190" s="2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3.5" customHeight="1" x14ac:dyDescent="0.2">
      <c r="A191" s="4"/>
      <c r="B191" s="1"/>
      <c r="C191" s="5"/>
      <c r="D191" s="1"/>
      <c r="E191" s="1"/>
      <c r="F191" s="2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3.5" customHeight="1" x14ac:dyDescent="0.2">
      <c r="A192" s="4"/>
      <c r="B192" s="1"/>
      <c r="C192" s="5"/>
      <c r="D192" s="1"/>
      <c r="E192" s="1"/>
      <c r="F192" s="2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3.5" customHeight="1" x14ac:dyDescent="0.2">
      <c r="A193" s="4"/>
      <c r="B193" s="1"/>
      <c r="C193" s="5"/>
      <c r="D193" s="1"/>
      <c r="E193" s="1"/>
      <c r="F193" s="2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3.5" customHeight="1" x14ac:dyDescent="0.2">
      <c r="A194" s="4"/>
      <c r="B194" s="1"/>
      <c r="C194" s="5"/>
      <c r="D194" s="1"/>
      <c r="E194" s="1"/>
      <c r="F194" s="2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3.5" customHeight="1" x14ac:dyDescent="0.2">
      <c r="A195" s="4"/>
      <c r="B195" s="1"/>
      <c r="C195" s="5"/>
      <c r="D195" s="1"/>
      <c r="E195" s="1"/>
      <c r="F195" s="2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3.5" customHeight="1" x14ac:dyDescent="0.2">
      <c r="A196" s="4"/>
      <c r="B196" s="1"/>
      <c r="C196" s="5"/>
      <c r="D196" s="1"/>
      <c r="E196" s="1"/>
      <c r="F196" s="2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3.5" customHeight="1" x14ac:dyDescent="0.2">
      <c r="A197" s="4"/>
      <c r="B197" s="1"/>
      <c r="C197" s="5"/>
      <c r="D197" s="1"/>
      <c r="E197" s="1"/>
      <c r="F197" s="2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3.5" customHeight="1" x14ac:dyDescent="0.2">
      <c r="A198" s="4"/>
      <c r="B198" s="1"/>
      <c r="C198" s="5"/>
      <c r="D198" s="1"/>
      <c r="E198" s="1"/>
      <c r="F198" s="2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3.5" customHeight="1" x14ac:dyDescent="0.2">
      <c r="A199" s="4"/>
      <c r="B199" s="1"/>
      <c r="C199" s="5"/>
      <c r="D199" s="1"/>
      <c r="E199" s="1"/>
      <c r="F199" s="2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3.5" customHeight="1" x14ac:dyDescent="0.2">
      <c r="A200" s="4"/>
      <c r="B200" s="1"/>
      <c r="C200" s="5"/>
      <c r="D200" s="1"/>
      <c r="E200" s="1"/>
      <c r="F200" s="2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3.5" customHeight="1" x14ac:dyDescent="0.2">
      <c r="A201" s="4"/>
      <c r="B201" s="1"/>
      <c r="C201" s="5"/>
      <c r="D201" s="1"/>
      <c r="E201" s="1"/>
      <c r="F201" s="2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3.5" customHeight="1" x14ac:dyDescent="0.2">
      <c r="A202" s="4"/>
      <c r="B202" s="1"/>
      <c r="C202" s="5"/>
      <c r="D202" s="1"/>
      <c r="E202" s="1"/>
      <c r="F202" s="2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3.5" customHeight="1" x14ac:dyDescent="0.2">
      <c r="A203" s="4"/>
      <c r="B203" s="1"/>
      <c r="C203" s="5"/>
      <c r="D203" s="1"/>
      <c r="E203" s="1"/>
      <c r="F203" s="2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3.5" customHeight="1" x14ac:dyDescent="0.2">
      <c r="A204" s="4"/>
      <c r="B204" s="1"/>
      <c r="C204" s="5"/>
      <c r="D204" s="1"/>
      <c r="E204" s="1"/>
      <c r="F204" s="2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3.5" customHeight="1" x14ac:dyDescent="0.2">
      <c r="A205" s="4"/>
      <c r="B205" s="1"/>
      <c r="C205" s="5"/>
      <c r="D205" s="1"/>
      <c r="E205" s="1"/>
      <c r="F205" s="2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3.5" customHeight="1" x14ac:dyDescent="0.2">
      <c r="A206" s="4"/>
      <c r="B206" s="1"/>
      <c r="C206" s="5"/>
      <c r="D206" s="1"/>
      <c r="E206" s="1"/>
      <c r="F206" s="2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3.5" customHeight="1" x14ac:dyDescent="0.2">
      <c r="A207" s="4"/>
      <c r="B207" s="1"/>
      <c r="C207" s="5"/>
      <c r="D207" s="1"/>
      <c r="E207" s="1"/>
      <c r="F207" s="2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3.5" customHeight="1" x14ac:dyDescent="0.2">
      <c r="A208" s="4"/>
      <c r="B208" s="1"/>
      <c r="C208" s="5"/>
      <c r="D208" s="1"/>
      <c r="E208" s="1"/>
      <c r="F208" s="2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3.5" customHeight="1" x14ac:dyDescent="0.2">
      <c r="A209" s="4"/>
      <c r="B209" s="1"/>
      <c r="C209" s="5"/>
      <c r="D209" s="1"/>
      <c r="E209" s="1"/>
      <c r="F209" s="2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3.5" customHeight="1" x14ac:dyDescent="0.2">
      <c r="A210" s="4"/>
      <c r="B210" s="1"/>
      <c r="C210" s="5"/>
      <c r="D210" s="1"/>
      <c r="E210" s="1"/>
      <c r="F210" s="2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3.5" customHeight="1" x14ac:dyDescent="0.2">
      <c r="A211" s="4"/>
      <c r="B211" s="1"/>
      <c r="C211" s="5"/>
      <c r="D211" s="1"/>
      <c r="E211" s="1"/>
      <c r="F211" s="2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3.5" customHeight="1" x14ac:dyDescent="0.2">
      <c r="A212" s="4"/>
      <c r="B212" s="1"/>
      <c r="C212" s="5"/>
      <c r="D212" s="1"/>
      <c r="E212" s="1"/>
      <c r="F212" s="2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3.5" customHeight="1" x14ac:dyDescent="0.2">
      <c r="A213" s="4"/>
      <c r="B213" s="1"/>
      <c r="C213" s="5"/>
      <c r="D213" s="1"/>
      <c r="E213" s="1"/>
      <c r="F213" s="2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3.5" customHeight="1" x14ac:dyDescent="0.2">
      <c r="A214" s="4"/>
      <c r="B214" s="1"/>
      <c r="C214" s="5"/>
      <c r="D214" s="1"/>
      <c r="E214" s="1"/>
      <c r="F214" s="2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3.5" customHeight="1" x14ac:dyDescent="0.2">
      <c r="A215" s="4"/>
      <c r="B215" s="1"/>
      <c r="C215" s="5"/>
      <c r="D215" s="1"/>
      <c r="E215" s="1"/>
      <c r="F215" s="2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3.5" customHeight="1" x14ac:dyDescent="0.2">
      <c r="A216" s="4"/>
      <c r="B216" s="1"/>
      <c r="C216" s="5"/>
      <c r="D216" s="1"/>
      <c r="E216" s="1"/>
      <c r="F216" s="2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3.5" customHeight="1" x14ac:dyDescent="0.2">
      <c r="A217" s="4"/>
      <c r="B217" s="1"/>
      <c r="C217" s="5"/>
      <c r="D217" s="1"/>
      <c r="E217" s="1"/>
      <c r="F217" s="2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3.5" customHeight="1" x14ac:dyDescent="0.2">
      <c r="A218" s="4"/>
      <c r="B218" s="1"/>
      <c r="C218" s="5"/>
      <c r="D218" s="1"/>
      <c r="E218" s="1"/>
      <c r="F218" s="2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3.5" customHeight="1" x14ac:dyDescent="0.2">
      <c r="A219" s="4"/>
      <c r="B219" s="1"/>
      <c r="C219" s="5"/>
      <c r="D219" s="1"/>
      <c r="E219" s="1"/>
      <c r="F219" s="2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3.5" customHeight="1" x14ac:dyDescent="0.2">
      <c r="A220" s="4"/>
      <c r="B220" s="1"/>
      <c r="C220" s="5"/>
      <c r="D220" s="1"/>
      <c r="E220" s="1"/>
      <c r="F220" s="2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3.5" customHeight="1" x14ac:dyDescent="0.2">
      <c r="A221" s="4"/>
      <c r="B221" s="1"/>
      <c r="C221" s="5"/>
      <c r="D221" s="1"/>
      <c r="E221" s="1"/>
      <c r="F221" s="2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3.5" customHeight="1" x14ac:dyDescent="0.2">
      <c r="A222" s="4"/>
      <c r="B222" s="1"/>
      <c r="C222" s="5"/>
      <c r="D222" s="1"/>
      <c r="E222" s="1"/>
      <c r="F222" s="2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3.5" customHeight="1" x14ac:dyDescent="0.2">
      <c r="A223" s="4"/>
      <c r="B223" s="1"/>
      <c r="C223" s="5"/>
      <c r="D223" s="1"/>
      <c r="E223" s="1"/>
      <c r="F223" s="2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3.5" customHeight="1" x14ac:dyDescent="0.2">
      <c r="A224" s="4"/>
      <c r="B224" s="1"/>
      <c r="C224" s="5"/>
      <c r="D224" s="1"/>
      <c r="E224" s="1"/>
      <c r="F224" s="2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3.5" customHeight="1" x14ac:dyDescent="0.2">
      <c r="A225" s="4"/>
      <c r="B225" s="1"/>
      <c r="C225" s="5"/>
      <c r="D225" s="1"/>
      <c r="E225" s="1"/>
      <c r="F225" s="2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3.5" customHeight="1" x14ac:dyDescent="0.2">
      <c r="A226" s="4"/>
      <c r="B226" s="1"/>
      <c r="C226" s="5"/>
      <c r="D226" s="1"/>
      <c r="E226" s="1"/>
      <c r="F226" s="2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3.5" customHeight="1" x14ac:dyDescent="0.2">
      <c r="A227" s="4"/>
      <c r="B227" s="1"/>
      <c r="C227" s="5"/>
      <c r="D227" s="1"/>
      <c r="E227" s="1"/>
      <c r="F227" s="2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3.5" customHeight="1" x14ac:dyDescent="0.2">
      <c r="A228" s="4"/>
      <c r="B228" s="1"/>
      <c r="C228" s="5"/>
      <c r="D228" s="1"/>
      <c r="E228" s="1"/>
      <c r="F228" s="2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3.5" customHeight="1" x14ac:dyDescent="0.2">
      <c r="A229" s="4"/>
      <c r="B229" s="1"/>
      <c r="C229" s="5"/>
      <c r="D229" s="1"/>
      <c r="E229" s="1"/>
      <c r="F229" s="2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3.5" customHeight="1" x14ac:dyDescent="0.2">
      <c r="A230" s="4"/>
      <c r="B230" s="1"/>
      <c r="C230" s="5"/>
      <c r="D230" s="1"/>
      <c r="E230" s="1"/>
      <c r="F230" s="2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3.5" customHeight="1" x14ac:dyDescent="0.2">
      <c r="A231" s="4"/>
      <c r="B231" s="1"/>
      <c r="C231" s="5"/>
      <c r="D231" s="1"/>
      <c r="E231" s="1"/>
      <c r="F231" s="2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3.5" customHeight="1" x14ac:dyDescent="0.2">
      <c r="A232" s="4"/>
      <c r="B232" s="1"/>
      <c r="C232" s="5"/>
      <c r="D232" s="1"/>
      <c r="E232" s="1"/>
      <c r="F232" s="2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3.5" customHeight="1" x14ac:dyDescent="0.2">
      <c r="A233" s="4"/>
      <c r="B233" s="1"/>
      <c r="C233" s="5"/>
      <c r="D233" s="1"/>
      <c r="E233" s="1"/>
      <c r="F233" s="2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3.5" customHeight="1" x14ac:dyDescent="0.2">
      <c r="A234" s="4"/>
      <c r="B234" s="1"/>
      <c r="C234" s="5"/>
      <c r="D234" s="1"/>
      <c r="E234" s="1"/>
      <c r="F234" s="2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3.5" customHeight="1" x14ac:dyDescent="0.2">
      <c r="A235" s="4"/>
      <c r="B235" s="1"/>
      <c r="C235" s="5"/>
      <c r="D235" s="1"/>
      <c r="E235" s="1"/>
      <c r="F235" s="2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3.5" customHeight="1" x14ac:dyDescent="0.2">
      <c r="A236" s="4"/>
      <c r="B236" s="1"/>
      <c r="C236" s="5"/>
      <c r="D236" s="1"/>
      <c r="E236" s="1"/>
      <c r="F236" s="2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3.5" customHeight="1" x14ac:dyDescent="0.2">
      <c r="A237" s="4"/>
      <c r="B237" s="1"/>
      <c r="C237" s="5"/>
      <c r="D237" s="1"/>
      <c r="E237" s="1"/>
      <c r="F237" s="2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3.5" customHeight="1" x14ac:dyDescent="0.2">
      <c r="A238" s="4"/>
      <c r="B238" s="1"/>
      <c r="C238" s="5"/>
      <c r="D238" s="1"/>
      <c r="E238" s="1"/>
      <c r="F238" s="2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3.5" customHeight="1" x14ac:dyDescent="0.2">
      <c r="A239" s="4"/>
      <c r="B239" s="1"/>
      <c r="C239" s="5"/>
      <c r="D239" s="1"/>
      <c r="E239" s="1"/>
      <c r="F239" s="2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3.5" customHeight="1" x14ac:dyDescent="0.2">
      <c r="A240" s="4"/>
      <c r="B240" s="1"/>
      <c r="C240" s="5"/>
      <c r="D240" s="1"/>
      <c r="E240" s="1"/>
      <c r="F240" s="2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3.5" customHeight="1" x14ac:dyDescent="0.2">
      <c r="A241" s="4"/>
      <c r="B241" s="1"/>
      <c r="C241" s="5"/>
      <c r="D241" s="1"/>
      <c r="E241" s="1"/>
      <c r="F241" s="2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3.5" customHeight="1" x14ac:dyDescent="0.2">
      <c r="A242" s="4"/>
      <c r="B242" s="1"/>
      <c r="C242" s="5"/>
      <c r="D242" s="1"/>
      <c r="E242" s="1"/>
      <c r="F242" s="2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3.5" customHeight="1" x14ac:dyDescent="0.2">
      <c r="A243" s="4"/>
      <c r="B243" s="1"/>
      <c r="C243" s="5"/>
      <c r="D243" s="1"/>
      <c r="E243" s="1"/>
      <c r="F243" s="2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3.5" customHeight="1" x14ac:dyDescent="0.2">
      <c r="A244" s="4"/>
      <c r="B244" s="1"/>
      <c r="C244" s="5"/>
      <c r="D244" s="1"/>
      <c r="E244" s="1"/>
      <c r="F244" s="2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3.5" customHeight="1" x14ac:dyDescent="0.2">
      <c r="A245" s="4"/>
      <c r="B245" s="1"/>
      <c r="C245" s="5"/>
      <c r="D245" s="1"/>
      <c r="E245" s="1"/>
      <c r="F245" s="2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3.5" customHeight="1" x14ac:dyDescent="0.2">
      <c r="A246" s="4"/>
      <c r="B246" s="1"/>
      <c r="C246" s="5"/>
      <c r="D246" s="1"/>
      <c r="E246" s="1"/>
      <c r="F246" s="2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3.5" customHeight="1" x14ac:dyDescent="0.2">
      <c r="A247" s="4"/>
      <c r="B247" s="1"/>
      <c r="C247" s="5"/>
      <c r="D247" s="1"/>
      <c r="E247" s="1"/>
      <c r="F247" s="2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3.5" customHeight="1" x14ac:dyDescent="0.2">
      <c r="A248" s="4"/>
      <c r="B248" s="1"/>
      <c r="C248" s="5"/>
      <c r="D248" s="1"/>
      <c r="E248" s="1"/>
      <c r="F248" s="2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3.5" customHeight="1" x14ac:dyDescent="0.2">
      <c r="A249" s="4"/>
      <c r="B249" s="1"/>
      <c r="C249" s="5"/>
      <c r="D249" s="1"/>
      <c r="E249" s="1"/>
      <c r="F249" s="2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3.5" customHeight="1" x14ac:dyDescent="0.2">
      <c r="A250" s="4"/>
      <c r="B250" s="1"/>
      <c r="C250" s="5"/>
      <c r="D250" s="1"/>
      <c r="E250" s="1"/>
      <c r="F250" s="2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3.5" customHeight="1" x14ac:dyDescent="0.2">
      <c r="A251" s="4"/>
      <c r="B251" s="1"/>
      <c r="C251" s="5"/>
      <c r="D251" s="1"/>
      <c r="E251" s="1"/>
      <c r="F251" s="2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3.5" customHeight="1" x14ac:dyDescent="0.2">
      <c r="A252" s="4"/>
      <c r="B252" s="1"/>
      <c r="C252" s="5"/>
      <c r="D252" s="1"/>
      <c r="E252" s="1"/>
      <c r="F252" s="2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3.5" customHeight="1" x14ac:dyDescent="0.2">
      <c r="A253" s="4"/>
      <c r="B253" s="1"/>
      <c r="C253" s="5"/>
      <c r="D253" s="1"/>
      <c r="E253" s="1"/>
      <c r="F253" s="2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3.5" customHeight="1" x14ac:dyDescent="0.2">
      <c r="A254" s="4"/>
      <c r="B254" s="1"/>
      <c r="C254" s="5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3.5" customHeight="1" x14ac:dyDescent="0.2">
      <c r="A255" s="4"/>
      <c r="B255" s="1"/>
      <c r="C255" s="5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3.5" customHeight="1" x14ac:dyDescent="0.2">
      <c r="A256" s="4"/>
      <c r="B256" s="1"/>
      <c r="C256" s="5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3.5" customHeight="1" x14ac:dyDescent="0.2">
      <c r="A257" s="4"/>
      <c r="B257" s="1"/>
      <c r="C257" s="5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3.5" customHeight="1" x14ac:dyDescent="0.2">
      <c r="A258" s="4"/>
      <c r="B258" s="1"/>
      <c r="C258" s="5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3.5" customHeight="1" x14ac:dyDescent="0.2">
      <c r="A259" s="4"/>
      <c r="B259" s="1"/>
      <c r="C259" s="5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3.5" customHeight="1" x14ac:dyDescent="0.2">
      <c r="A260" s="4"/>
      <c r="B260" s="1"/>
      <c r="C260" s="5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3.5" customHeight="1" x14ac:dyDescent="0.2">
      <c r="A261" s="4"/>
      <c r="B261" s="1"/>
      <c r="C261" s="5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3.5" customHeight="1" x14ac:dyDescent="0.2">
      <c r="A262" s="4"/>
      <c r="B262" s="1"/>
      <c r="C262" s="5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3.5" customHeight="1" x14ac:dyDescent="0.2">
      <c r="A263" s="4"/>
      <c r="B263" s="1"/>
      <c r="C263" s="5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3.5" customHeight="1" x14ac:dyDescent="0.2">
      <c r="A264" s="4"/>
      <c r="B264" s="1"/>
      <c r="C264" s="5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3.5" customHeight="1" x14ac:dyDescent="0.2">
      <c r="A265" s="4"/>
      <c r="B265" s="1"/>
      <c r="C265" s="5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3.5" customHeight="1" x14ac:dyDescent="0.2">
      <c r="A266" s="4"/>
      <c r="B266" s="1"/>
      <c r="C266" s="5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3.5" customHeight="1" x14ac:dyDescent="0.2">
      <c r="A267" s="4"/>
      <c r="B267" s="1"/>
      <c r="C267" s="5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3.5" customHeight="1" x14ac:dyDescent="0.2">
      <c r="A268" s="4"/>
      <c r="B268" s="1"/>
      <c r="C268" s="5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3.5" customHeight="1" x14ac:dyDescent="0.2">
      <c r="A269" s="4"/>
      <c r="B269" s="1"/>
      <c r="C269" s="5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3.5" customHeight="1" x14ac:dyDescent="0.2">
      <c r="A270" s="4"/>
      <c r="B270" s="1"/>
      <c r="C270" s="5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3.5" customHeight="1" x14ac:dyDescent="0.2">
      <c r="A271" s="4"/>
      <c r="B271" s="1"/>
      <c r="C271" s="5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3.5" customHeight="1" x14ac:dyDescent="0.2">
      <c r="A272" s="4"/>
      <c r="B272" s="1"/>
      <c r="C272" s="5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3.5" customHeight="1" x14ac:dyDescent="0.2">
      <c r="A273" s="4"/>
      <c r="B273" s="1"/>
      <c r="C273" s="5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3.5" customHeight="1" x14ac:dyDescent="0.2">
      <c r="A274" s="4"/>
      <c r="B274" s="1"/>
      <c r="C274" s="5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3.5" customHeight="1" x14ac:dyDescent="0.2">
      <c r="A275" s="4"/>
      <c r="B275" s="1"/>
      <c r="C275" s="5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3.5" customHeight="1" x14ac:dyDescent="0.2">
      <c r="A276" s="4"/>
      <c r="B276" s="1"/>
      <c r="C276" s="5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3.5" customHeight="1" x14ac:dyDescent="0.2">
      <c r="A277" s="4"/>
      <c r="B277" s="1"/>
      <c r="C277" s="5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3.5" customHeight="1" x14ac:dyDescent="0.2">
      <c r="A278" s="4"/>
      <c r="B278" s="1"/>
      <c r="C278" s="5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3.5" customHeight="1" x14ac:dyDescent="0.2">
      <c r="A279" s="4"/>
      <c r="B279" s="1"/>
      <c r="C279" s="5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3.5" customHeight="1" x14ac:dyDescent="0.2">
      <c r="A280" s="4"/>
      <c r="B280" s="1"/>
      <c r="C280" s="5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3.5" customHeight="1" x14ac:dyDescent="0.2">
      <c r="A281" s="4"/>
      <c r="B281" s="1"/>
      <c r="C281" s="5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3.5" customHeight="1" x14ac:dyDescent="0.2">
      <c r="A282" s="4"/>
      <c r="B282" s="1"/>
      <c r="C282" s="5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3.5" customHeight="1" x14ac:dyDescent="0.2">
      <c r="A283" s="4"/>
      <c r="B283" s="1"/>
      <c r="C283" s="5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3.5" customHeight="1" x14ac:dyDescent="0.2">
      <c r="A284" s="4"/>
      <c r="B284" s="1"/>
      <c r="C284" s="5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3.5" customHeight="1" x14ac:dyDescent="0.2">
      <c r="A285" s="4"/>
      <c r="B285" s="1"/>
      <c r="C285" s="5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3.5" customHeight="1" x14ac:dyDescent="0.2">
      <c r="A286" s="4"/>
      <c r="B286" s="1"/>
      <c r="C286" s="5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3.5" customHeight="1" x14ac:dyDescent="0.2">
      <c r="A287" s="4"/>
      <c r="B287" s="1"/>
      <c r="C287" s="5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3.5" customHeight="1" x14ac:dyDescent="0.2">
      <c r="A288" s="4"/>
      <c r="B288" s="1"/>
      <c r="C288" s="5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3.5" customHeight="1" x14ac:dyDescent="0.2">
      <c r="A289" s="4"/>
      <c r="B289" s="1"/>
      <c r="C289" s="5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3.5" customHeight="1" x14ac:dyDescent="0.2">
      <c r="A290" s="4"/>
      <c r="B290" s="1"/>
      <c r="C290" s="5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3.5" customHeight="1" x14ac:dyDescent="0.2">
      <c r="A291" s="4"/>
      <c r="B291" s="1"/>
      <c r="C291" s="5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3.5" customHeight="1" x14ac:dyDescent="0.2">
      <c r="A292" s="4"/>
      <c r="B292" s="1"/>
      <c r="C292" s="5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3.5" customHeight="1" x14ac:dyDescent="0.2">
      <c r="A293" s="4"/>
      <c r="B293" s="1"/>
      <c r="C293" s="5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3.5" customHeight="1" x14ac:dyDescent="0.2">
      <c r="A294" s="4"/>
      <c r="B294" s="1"/>
      <c r="C294" s="5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3.5" customHeight="1" x14ac:dyDescent="0.2">
      <c r="A295" s="4"/>
      <c r="B295" s="1"/>
      <c r="C295" s="5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3.5" customHeight="1" x14ac:dyDescent="0.2">
      <c r="A296" s="4"/>
      <c r="B296" s="1"/>
      <c r="C296" s="5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3.5" customHeight="1" x14ac:dyDescent="0.2">
      <c r="A297" s="4"/>
      <c r="B297" s="1"/>
      <c r="C297" s="5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3.5" customHeight="1" x14ac:dyDescent="0.2">
      <c r="A298" s="4"/>
      <c r="B298" s="1"/>
      <c r="C298" s="5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3.5" customHeight="1" x14ac:dyDescent="0.2">
      <c r="A299" s="4"/>
      <c r="B299" s="1"/>
      <c r="C299" s="5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3.5" customHeight="1" x14ac:dyDescent="0.2">
      <c r="A300" s="4"/>
      <c r="B300" s="1"/>
      <c r="C300" s="5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3.5" customHeight="1" x14ac:dyDescent="0.2">
      <c r="A301" s="4"/>
      <c r="B301" s="1"/>
      <c r="C301" s="5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3.5" customHeight="1" x14ac:dyDescent="0.2">
      <c r="A302" s="4"/>
      <c r="B302" s="1"/>
      <c r="C302" s="5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3.5" customHeight="1" x14ac:dyDescent="0.2">
      <c r="A303" s="4"/>
      <c r="B303" s="1"/>
      <c r="C303" s="5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3.5" customHeight="1" x14ac:dyDescent="0.2">
      <c r="A304" s="4"/>
      <c r="B304" s="1"/>
      <c r="C304" s="5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3.5" customHeight="1" x14ac:dyDescent="0.2">
      <c r="A305" s="4"/>
      <c r="B305" s="1"/>
      <c r="C305" s="5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3.5" customHeight="1" x14ac:dyDescent="0.2">
      <c r="A306" s="4"/>
      <c r="B306" s="1"/>
      <c r="C306" s="5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3.5" customHeight="1" x14ac:dyDescent="0.2">
      <c r="A307" s="4"/>
      <c r="B307" s="1"/>
      <c r="C307" s="5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3.5" customHeight="1" x14ac:dyDescent="0.2">
      <c r="A308" s="4"/>
      <c r="B308" s="1"/>
      <c r="C308" s="5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3.5" customHeight="1" x14ac:dyDescent="0.2">
      <c r="A309" s="4"/>
      <c r="B309" s="1"/>
      <c r="C309" s="5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3.5" customHeight="1" x14ac:dyDescent="0.2">
      <c r="A310" s="4"/>
      <c r="B310" s="1"/>
      <c r="C310" s="5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3.5" customHeight="1" x14ac:dyDescent="0.2">
      <c r="A311" s="4"/>
      <c r="B311" s="1"/>
      <c r="C311" s="5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3.5" customHeight="1" x14ac:dyDescent="0.2">
      <c r="A312" s="4"/>
      <c r="B312" s="1"/>
      <c r="C312" s="5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3.5" customHeight="1" x14ac:dyDescent="0.2">
      <c r="A313" s="4"/>
      <c r="B313" s="1"/>
      <c r="C313" s="5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3.5" customHeight="1" x14ac:dyDescent="0.2">
      <c r="A314" s="4"/>
      <c r="B314" s="1"/>
      <c r="C314" s="5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3.5" customHeight="1" x14ac:dyDescent="0.2">
      <c r="A315" s="4"/>
      <c r="B315" s="1"/>
      <c r="C315" s="5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3.5" customHeight="1" x14ac:dyDescent="0.2">
      <c r="A316" s="4"/>
      <c r="B316" s="1"/>
      <c r="C316" s="5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3.5" customHeight="1" x14ac:dyDescent="0.2">
      <c r="A317" s="4"/>
      <c r="B317" s="1"/>
      <c r="C317" s="5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3.5" customHeight="1" x14ac:dyDescent="0.2">
      <c r="A318" s="4"/>
      <c r="B318" s="1"/>
      <c r="C318" s="5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3.5" customHeight="1" x14ac:dyDescent="0.2">
      <c r="A319" s="4"/>
      <c r="B319" s="1"/>
      <c r="C319" s="5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3.5" customHeight="1" x14ac:dyDescent="0.2">
      <c r="A320" s="4"/>
      <c r="B320" s="1"/>
      <c r="C320" s="5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3.5" customHeight="1" x14ac:dyDescent="0.2">
      <c r="A321" s="4"/>
      <c r="B321" s="1"/>
      <c r="C321" s="5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3.5" customHeight="1" x14ac:dyDescent="0.2">
      <c r="A322" s="4"/>
      <c r="B322" s="1"/>
      <c r="C322" s="5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3.5" customHeight="1" x14ac:dyDescent="0.2">
      <c r="A323" s="4"/>
      <c r="B323" s="1"/>
      <c r="C323" s="5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3.5" customHeight="1" x14ac:dyDescent="0.2">
      <c r="A324" s="4"/>
      <c r="B324" s="1"/>
      <c r="C324" s="5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3.5" customHeight="1" x14ac:dyDescent="0.2">
      <c r="A325" s="4"/>
      <c r="B325" s="1"/>
      <c r="C325" s="5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3.5" customHeight="1" x14ac:dyDescent="0.2">
      <c r="A326" s="4"/>
      <c r="B326" s="1"/>
      <c r="C326" s="5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3.5" customHeight="1" x14ac:dyDescent="0.2">
      <c r="A327" s="4"/>
      <c r="B327" s="1"/>
      <c r="C327" s="5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3.5" customHeight="1" x14ac:dyDescent="0.2">
      <c r="A328" s="4"/>
      <c r="B328" s="1"/>
      <c r="C328" s="5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3.5" customHeight="1" x14ac:dyDescent="0.2">
      <c r="A329" s="4"/>
      <c r="B329" s="1"/>
      <c r="C329" s="5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3.5" customHeight="1" x14ac:dyDescent="0.2">
      <c r="A330" s="4"/>
      <c r="B330" s="1"/>
      <c r="C330" s="5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3.5" customHeight="1" x14ac:dyDescent="0.2">
      <c r="A331" s="4"/>
      <c r="B331" s="1"/>
      <c r="C331" s="5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3.5" customHeight="1" x14ac:dyDescent="0.2">
      <c r="A332" s="4"/>
      <c r="B332" s="1"/>
      <c r="C332" s="5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3.5" customHeight="1" x14ac:dyDescent="0.2">
      <c r="A333" s="4"/>
      <c r="B333" s="1"/>
      <c r="C333" s="5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3.5" customHeight="1" x14ac:dyDescent="0.2">
      <c r="A334" s="4"/>
      <c r="B334" s="1"/>
      <c r="C334" s="5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3.5" customHeight="1" x14ac:dyDescent="0.2">
      <c r="A335" s="4"/>
      <c r="B335" s="1"/>
      <c r="C335" s="5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3.5" customHeight="1" x14ac:dyDescent="0.2">
      <c r="A336" s="4"/>
      <c r="B336" s="1"/>
      <c r="C336" s="5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3.5" customHeight="1" x14ac:dyDescent="0.2">
      <c r="A337" s="4"/>
      <c r="B337" s="1"/>
      <c r="C337" s="5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3.5" customHeight="1" x14ac:dyDescent="0.2">
      <c r="A338" s="4"/>
      <c r="B338" s="1"/>
      <c r="C338" s="5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3.5" customHeight="1" x14ac:dyDescent="0.2">
      <c r="A339" s="4"/>
      <c r="B339" s="1"/>
      <c r="C339" s="5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3.5" customHeight="1" x14ac:dyDescent="0.2">
      <c r="A340" s="4"/>
      <c r="B340" s="1"/>
      <c r="C340" s="5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3.5" customHeight="1" x14ac:dyDescent="0.2">
      <c r="A341" s="4"/>
      <c r="B341" s="1"/>
      <c r="C341" s="5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3.5" customHeight="1" x14ac:dyDescent="0.2">
      <c r="A342" s="4"/>
      <c r="B342" s="1"/>
      <c r="C342" s="5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3.5" customHeight="1" x14ac:dyDescent="0.2">
      <c r="A343" s="4"/>
      <c r="B343" s="1"/>
      <c r="C343" s="5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3.5" customHeight="1" x14ac:dyDescent="0.2">
      <c r="A344" s="4"/>
      <c r="B344" s="1"/>
      <c r="C344" s="5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3.5" customHeight="1" x14ac:dyDescent="0.2">
      <c r="A345" s="4"/>
      <c r="B345" s="1"/>
      <c r="C345" s="5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3.5" customHeight="1" x14ac:dyDescent="0.2">
      <c r="A346" s="4"/>
      <c r="B346" s="1"/>
      <c r="C346" s="5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3.5" customHeight="1" x14ac:dyDescent="0.2">
      <c r="A347" s="4"/>
      <c r="B347" s="1"/>
      <c r="C347" s="5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3.5" customHeight="1" x14ac:dyDescent="0.2">
      <c r="A348" s="4"/>
      <c r="B348" s="1"/>
      <c r="C348" s="5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3.5" customHeight="1" x14ac:dyDescent="0.2">
      <c r="A349" s="4"/>
      <c r="B349" s="1"/>
      <c r="C349" s="5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3.5" customHeight="1" x14ac:dyDescent="0.2">
      <c r="A350" s="4"/>
      <c r="B350" s="1"/>
      <c r="C350" s="5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3.5" customHeight="1" x14ac:dyDescent="0.2">
      <c r="A351" s="4"/>
      <c r="B351" s="1"/>
      <c r="C351" s="5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3.5" customHeight="1" x14ac:dyDescent="0.2">
      <c r="A352" s="4"/>
      <c r="B352" s="1"/>
      <c r="C352" s="5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3.5" customHeight="1" x14ac:dyDescent="0.2">
      <c r="A353" s="4"/>
      <c r="B353" s="1"/>
      <c r="C353" s="5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3.5" customHeight="1" x14ac:dyDescent="0.2">
      <c r="A354" s="4"/>
      <c r="B354" s="1"/>
      <c r="C354" s="5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3.5" customHeight="1" x14ac:dyDescent="0.2">
      <c r="A355" s="4"/>
      <c r="B355" s="1"/>
      <c r="C355" s="5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3.5" customHeight="1" x14ac:dyDescent="0.2">
      <c r="A356" s="4"/>
      <c r="B356" s="1"/>
      <c r="C356" s="5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3.5" customHeight="1" x14ac:dyDescent="0.2">
      <c r="A357" s="4"/>
      <c r="B357" s="1"/>
      <c r="C357" s="5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3.5" customHeight="1" x14ac:dyDescent="0.2">
      <c r="A358" s="4"/>
      <c r="B358" s="1"/>
      <c r="C358" s="5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3.5" customHeight="1" x14ac:dyDescent="0.2">
      <c r="A359" s="4"/>
      <c r="B359" s="1"/>
      <c r="C359" s="5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3.5" customHeight="1" x14ac:dyDescent="0.2">
      <c r="A360" s="4"/>
      <c r="B360" s="1"/>
      <c r="C360" s="5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3.5" customHeight="1" x14ac:dyDescent="0.2">
      <c r="A361" s="4"/>
      <c r="B361" s="1"/>
      <c r="C361" s="5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3.5" customHeight="1" x14ac:dyDescent="0.2">
      <c r="A362" s="4"/>
      <c r="B362" s="1"/>
      <c r="C362" s="5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3.5" customHeight="1" x14ac:dyDescent="0.2">
      <c r="A363" s="4"/>
      <c r="B363" s="1"/>
      <c r="C363" s="5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3.5" customHeight="1" x14ac:dyDescent="0.2">
      <c r="A364" s="4"/>
      <c r="B364" s="1"/>
      <c r="C364" s="5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3.5" customHeight="1" x14ac:dyDescent="0.2">
      <c r="A365" s="4"/>
      <c r="B365" s="1"/>
      <c r="C365" s="5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3.5" customHeight="1" x14ac:dyDescent="0.2">
      <c r="A366" s="4"/>
      <c r="B366" s="1"/>
      <c r="C366" s="5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3.5" customHeight="1" x14ac:dyDescent="0.2">
      <c r="A367" s="4"/>
      <c r="B367" s="1"/>
      <c r="C367" s="5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3.5" customHeight="1" x14ac:dyDescent="0.2">
      <c r="A368" s="4"/>
      <c r="B368" s="1"/>
      <c r="C368" s="5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3.5" customHeight="1" x14ac:dyDescent="0.2">
      <c r="A369" s="4"/>
      <c r="B369" s="1"/>
      <c r="C369" s="5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3.5" customHeight="1" x14ac:dyDescent="0.2">
      <c r="A370" s="4"/>
      <c r="B370" s="1"/>
      <c r="C370" s="5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3.5" customHeight="1" x14ac:dyDescent="0.2">
      <c r="A371" s="4"/>
      <c r="B371" s="1"/>
      <c r="C371" s="5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3.5" customHeight="1" x14ac:dyDescent="0.2">
      <c r="A372" s="4"/>
      <c r="B372" s="1"/>
      <c r="C372" s="5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3.5" customHeight="1" x14ac:dyDescent="0.2">
      <c r="A373" s="4"/>
      <c r="B373" s="1"/>
      <c r="C373" s="5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3.5" customHeight="1" x14ac:dyDescent="0.2">
      <c r="A374" s="4"/>
      <c r="B374" s="1"/>
      <c r="C374" s="5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3.5" customHeight="1" x14ac:dyDescent="0.2">
      <c r="A375" s="4"/>
      <c r="B375" s="1"/>
      <c r="C375" s="5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3.5" customHeight="1" x14ac:dyDescent="0.2">
      <c r="A376" s="4"/>
      <c r="B376" s="1"/>
      <c r="C376" s="5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3.5" customHeight="1" x14ac:dyDescent="0.2">
      <c r="A377" s="4"/>
      <c r="B377" s="1"/>
      <c r="C377" s="5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3.5" customHeight="1" x14ac:dyDescent="0.2">
      <c r="A378" s="4"/>
      <c r="B378" s="1"/>
      <c r="C378" s="5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3.5" customHeight="1" x14ac:dyDescent="0.2">
      <c r="A379" s="4"/>
      <c r="B379" s="1"/>
      <c r="C379" s="5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3.5" customHeight="1" x14ac:dyDescent="0.2">
      <c r="A380" s="4"/>
      <c r="B380" s="1"/>
      <c r="C380" s="5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3.5" customHeight="1" x14ac:dyDescent="0.2">
      <c r="A381" s="4"/>
      <c r="B381" s="1"/>
      <c r="C381" s="5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3.5" customHeight="1" x14ac:dyDescent="0.2">
      <c r="A382" s="4"/>
      <c r="B382" s="1"/>
      <c r="C382" s="5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3.5" customHeight="1" x14ac:dyDescent="0.2">
      <c r="A383" s="4"/>
      <c r="B383" s="1"/>
      <c r="C383" s="5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3.5" customHeight="1" x14ac:dyDescent="0.2">
      <c r="A384" s="4"/>
      <c r="B384" s="1"/>
      <c r="C384" s="5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3.5" customHeight="1" x14ac:dyDescent="0.2">
      <c r="A385" s="4"/>
      <c r="B385" s="1"/>
      <c r="C385" s="5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3.5" customHeight="1" x14ac:dyDescent="0.2">
      <c r="A386" s="4"/>
      <c r="B386" s="1"/>
      <c r="C386" s="5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3.5" customHeight="1" x14ac:dyDescent="0.2">
      <c r="A387" s="4"/>
      <c r="B387" s="1"/>
      <c r="C387" s="5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3.5" customHeight="1" x14ac:dyDescent="0.2">
      <c r="A388" s="4"/>
      <c r="B388" s="1"/>
      <c r="C388" s="5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3.5" customHeight="1" x14ac:dyDescent="0.2">
      <c r="A389" s="4"/>
      <c r="B389" s="1"/>
      <c r="C389" s="5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3.5" customHeight="1" x14ac:dyDescent="0.2">
      <c r="A390" s="4"/>
      <c r="B390" s="1"/>
      <c r="C390" s="5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3.5" customHeight="1" x14ac:dyDescent="0.2">
      <c r="A391" s="4"/>
      <c r="B391" s="1"/>
      <c r="C391" s="5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3.5" customHeight="1" x14ac:dyDescent="0.2">
      <c r="A392" s="4"/>
      <c r="B392" s="1"/>
      <c r="C392" s="5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3.5" customHeight="1" x14ac:dyDescent="0.2">
      <c r="A393" s="4"/>
      <c r="B393" s="1"/>
      <c r="C393" s="5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3.5" customHeight="1" x14ac:dyDescent="0.2">
      <c r="A394" s="4"/>
      <c r="B394" s="1"/>
      <c r="C394" s="5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3.5" customHeight="1" x14ac:dyDescent="0.2">
      <c r="A395" s="4"/>
      <c r="B395" s="1"/>
      <c r="C395" s="5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3.5" customHeight="1" x14ac:dyDescent="0.2">
      <c r="A396" s="4"/>
      <c r="B396" s="1"/>
      <c r="C396" s="5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3.5" customHeight="1" x14ac:dyDescent="0.2">
      <c r="A397" s="4"/>
      <c r="B397" s="1"/>
      <c r="C397" s="5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3.5" customHeight="1" x14ac:dyDescent="0.2">
      <c r="A398" s="4"/>
      <c r="B398" s="1"/>
      <c r="C398" s="5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3.5" customHeight="1" x14ac:dyDescent="0.2">
      <c r="A399" s="4"/>
      <c r="B399" s="1"/>
      <c r="C399" s="5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3.5" customHeight="1" x14ac:dyDescent="0.2">
      <c r="A400" s="4"/>
      <c r="B400" s="1"/>
      <c r="C400" s="5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3.5" customHeight="1" x14ac:dyDescent="0.2">
      <c r="A401" s="4"/>
      <c r="B401" s="1"/>
      <c r="C401" s="5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3.5" customHeight="1" x14ac:dyDescent="0.2">
      <c r="A402" s="4"/>
      <c r="B402" s="1"/>
      <c r="C402" s="5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3.5" customHeight="1" x14ac:dyDescent="0.2">
      <c r="A403" s="4"/>
      <c r="B403" s="1"/>
      <c r="C403" s="5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3.5" customHeight="1" x14ac:dyDescent="0.2">
      <c r="A404" s="4"/>
      <c r="B404" s="1"/>
      <c r="C404" s="5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3.5" customHeight="1" x14ac:dyDescent="0.2">
      <c r="A405" s="4"/>
      <c r="B405" s="1"/>
      <c r="C405" s="5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3.5" customHeight="1" x14ac:dyDescent="0.2">
      <c r="A406" s="4"/>
      <c r="B406" s="1"/>
      <c r="C406" s="5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3.5" customHeight="1" x14ac:dyDescent="0.2">
      <c r="A407" s="4"/>
      <c r="B407" s="1"/>
      <c r="C407" s="5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3.5" customHeight="1" x14ac:dyDescent="0.2">
      <c r="A408" s="4"/>
      <c r="B408" s="1"/>
      <c r="C408" s="5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3.5" customHeight="1" x14ac:dyDescent="0.2">
      <c r="A409" s="4"/>
      <c r="B409" s="1"/>
      <c r="C409" s="5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3.5" customHeight="1" x14ac:dyDescent="0.2">
      <c r="A410" s="4"/>
      <c r="B410" s="1"/>
      <c r="C410" s="5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3.5" customHeight="1" x14ac:dyDescent="0.2">
      <c r="A411" s="4"/>
      <c r="B411" s="1"/>
      <c r="C411" s="5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3.5" customHeight="1" x14ac:dyDescent="0.2">
      <c r="A412" s="4"/>
      <c r="B412" s="1"/>
      <c r="C412" s="5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3.5" customHeight="1" x14ac:dyDescent="0.2">
      <c r="A413" s="4"/>
      <c r="B413" s="1"/>
      <c r="C413" s="5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3.5" customHeight="1" x14ac:dyDescent="0.2">
      <c r="A414" s="4"/>
      <c r="B414" s="1"/>
      <c r="C414" s="5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3.5" customHeight="1" x14ac:dyDescent="0.2">
      <c r="A415" s="4"/>
      <c r="B415" s="1"/>
      <c r="C415" s="5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3.5" customHeight="1" x14ac:dyDescent="0.2">
      <c r="A416" s="4"/>
      <c r="B416" s="1"/>
      <c r="C416" s="5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3.5" customHeight="1" x14ac:dyDescent="0.2">
      <c r="A417" s="4"/>
      <c r="B417" s="1"/>
      <c r="C417" s="5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3.5" customHeight="1" x14ac:dyDescent="0.2">
      <c r="A418" s="4"/>
      <c r="B418" s="1"/>
      <c r="C418" s="5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3.5" customHeight="1" x14ac:dyDescent="0.2">
      <c r="A419" s="4"/>
      <c r="B419" s="1"/>
      <c r="C419" s="5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3.5" customHeight="1" x14ac:dyDescent="0.2">
      <c r="A420" s="4"/>
      <c r="B420" s="1"/>
      <c r="C420" s="5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3.5" customHeight="1" x14ac:dyDescent="0.2">
      <c r="A421" s="4"/>
      <c r="B421" s="1"/>
      <c r="C421" s="5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3.5" customHeight="1" x14ac:dyDescent="0.2">
      <c r="A422" s="4"/>
      <c r="B422" s="1"/>
      <c r="C422" s="5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3.5" customHeight="1" x14ac:dyDescent="0.2">
      <c r="A423" s="4"/>
      <c r="B423" s="1"/>
      <c r="C423" s="5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3.5" customHeight="1" x14ac:dyDescent="0.2">
      <c r="A424" s="4"/>
      <c r="B424" s="1"/>
      <c r="C424" s="5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3.5" customHeight="1" x14ac:dyDescent="0.2">
      <c r="A425" s="4"/>
      <c r="B425" s="1"/>
      <c r="C425" s="5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3.5" customHeight="1" x14ac:dyDescent="0.2">
      <c r="A426" s="4"/>
      <c r="B426" s="1"/>
      <c r="C426" s="5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3.5" customHeight="1" x14ac:dyDescent="0.2">
      <c r="A427" s="4"/>
      <c r="B427" s="1"/>
      <c r="C427" s="5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3.5" customHeight="1" x14ac:dyDescent="0.2">
      <c r="A428" s="4"/>
      <c r="B428" s="1"/>
      <c r="C428" s="5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3.5" customHeight="1" x14ac:dyDescent="0.2">
      <c r="A429" s="4"/>
      <c r="B429" s="1"/>
      <c r="C429" s="5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3.5" customHeight="1" x14ac:dyDescent="0.2">
      <c r="A430" s="4"/>
      <c r="B430" s="1"/>
      <c r="C430" s="5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3.5" customHeight="1" x14ac:dyDescent="0.2">
      <c r="A431" s="4"/>
      <c r="B431" s="1"/>
      <c r="C431" s="5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3.5" customHeight="1" x14ac:dyDescent="0.2">
      <c r="A432" s="4"/>
      <c r="B432" s="1"/>
      <c r="C432" s="5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3.5" customHeight="1" x14ac:dyDescent="0.2">
      <c r="A433" s="4"/>
      <c r="B433" s="1"/>
      <c r="C433" s="5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3.5" customHeight="1" x14ac:dyDescent="0.2">
      <c r="A434" s="4"/>
      <c r="B434" s="1"/>
      <c r="C434" s="5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3.5" customHeight="1" x14ac:dyDescent="0.2">
      <c r="A435" s="4"/>
      <c r="B435" s="1"/>
      <c r="C435" s="5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3.5" customHeight="1" x14ac:dyDescent="0.2">
      <c r="A436" s="4"/>
      <c r="B436" s="1"/>
      <c r="C436" s="5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3.5" customHeight="1" x14ac:dyDescent="0.2">
      <c r="A437" s="4"/>
      <c r="B437" s="1"/>
      <c r="C437" s="5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3.5" customHeight="1" x14ac:dyDescent="0.2">
      <c r="A438" s="4"/>
      <c r="B438" s="1"/>
      <c r="C438" s="5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3.5" customHeight="1" x14ac:dyDescent="0.2">
      <c r="A439" s="4"/>
      <c r="B439" s="1"/>
      <c r="C439" s="5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3.5" customHeight="1" x14ac:dyDescent="0.2">
      <c r="A440" s="4"/>
      <c r="B440" s="1"/>
      <c r="C440" s="5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3.5" customHeight="1" x14ac:dyDescent="0.2">
      <c r="A441" s="4"/>
      <c r="B441" s="1"/>
      <c r="C441" s="5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3.5" customHeight="1" x14ac:dyDescent="0.2">
      <c r="A442" s="4"/>
      <c r="B442" s="1"/>
      <c r="C442" s="5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3.5" customHeight="1" x14ac:dyDescent="0.2">
      <c r="A443" s="4"/>
      <c r="B443" s="1"/>
      <c r="C443" s="5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3.5" customHeight="1" x14ac:dyDescent="0.2">
      <c r="A444" s="4"/>
      <c r="B444" s="1"/>
      <c r="C444" s="5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3.5" customHeight="1" x14ac:dyDescent="0.2">
      <c r="A445" s="4"/>
      <c r="B445" s="1"/>
      <c r="C445" s="5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3.5" customHeight="1" x14ac:dyDescent="0.2">
      <c r="A446" s="4"/>
      <c r="B446" s="1"/>
      <c r="C446" s="5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3.5" customHeight="1" x14ac:dyDescent="0.2">
      <c r="A447" s="4"/>
      <c r="B447" s="1"/>
      <c r="C447" s="5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3.5" customHeight="1" x14ac:dyDescent="0.2">
      <c r="A448" s="4"/>
      <c r="B448" s="1"/>
      <c r="C448" s="5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3.5" customHeight="1" x14ac:dyDescent="0.2">
      <c r="A449" s="4"/>
      <c r="B449" s="1"/>
      <c r="C449" s="5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3.5" customHeight="1" x14ac:dyDescent="0.2">
      <c r="A450" s="4"/>
      <c r="B450" s="1"/>
      <c r="C450" s="5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3.5" customHeight="1" x14ac:dyDescent="0.2">
      <c r="A451" s="4"/>
      <c r="B451" s="1"/>
      <c r="C451" s="5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3.5" customHeight="1" x14ac:dyDescent="0.2">
      <c r="A452" s="4"/>
      <c r="B452" s="1"/>
      <c r="C452" s="5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3.5" customHeight="1" x14ac:dyDescent="0.2">
      <c r="A453" s="4"/>
      <c r="B453" s="1"/>
      <c r="C453" s="5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3.5" customHeight="1" x14ac:dyDescent="0.2">
      <c r="A454" s="4"/>
      <c r="B454" s="1"/>
      <c r="C454" s="5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3.5" customHeight="1" x14ac:dyDescent="0.2">
      <c r="A455" s="4"/>
      <c r="B455" s="1"/>
      <c r="C455" s="5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3.5" customHeight="1" x14ac:dyDescent="0.2">
      <c r="A456" s="4"/>
      <c r="B456" s="1"/>
      <c r="C456" s="5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3.5" customHeight="1" x14ac:dyDescent="0.2">
      <c r="A457" s="4"/>
      <c r="B457" s="1"/>
      <c r="C457" s="5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3.5" customHeight="1" x14ac:dyDescent="0.2">
      <c r="A458" s="4"/>
      <c r="B458" s="1"/>
      <c r="C458" s="5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3.5" customHeight="1" x14ac:dyDescent="0.2">
      <c r="A459" s="4"/>
      <c r="B459" s="1"/>
      <c r="C459" s="5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3.5" customHeight="1" x14ac:dyDescent="0.2">
      <c r="A460" s="4"/>
      <c r="B460" s="1"/>
      <c r="C460" s="5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3.5" customHeight="1" x14ac:dyDescent="0.2">
      <c r="A461" s="4"/>
      <c r="B461" s="1"/>
      <c r="C461" s="5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3.5" customHeight="1" x14ac:dyDescent="0.2">
      <c r="A462" s="4"/>
      <c r="B462" s="1"/>
      <c r="C462" s="5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3.5" customHeight="1" x14ac:dyDescent="0.2">
      <c r="A463" s="4"/>
      <c r="B463" s="1"/>
      <c r="C463" s="5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3.5" customHeight="1" x14ac:dyDescent="0.2">
      <c r="A464" s="4"/>
      <c r="B464" s="1"/>
      <c r="C464" s="5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3.5" customHeight="1" x14ac:dyDescent="0.2">
      <c r="A465" s="4"/>
      <c r="B465" s="1"/>
      <c r="C465" s="5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3.5" customHeight="1" x14ac:dyDescent="0.2">
      <c r="A466" s="4"/>
      <c r="B466" s="1"/>
      <c r="C466" s="5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3.5" customHeight="1" x14ac:dyDescent="0.2">
      <c r="A467" s="4"/>
      <c r="B467" s="1"/>
      <c r="C467" s="5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3.5" customHeight="1" x14ac:dyDescent="0.2">
      <c r="A468" s="4"/>
      <c r="B468" s="1"/>
      <c r="C468" s="5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3.5" customHeight="1" x14ac:dyDescent="0.2">
      <c r="A469" s="4"/>
      <c r="B469" s="1"/>
      <c r="C469" s="5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3.5" customHeight="1" x14ac:dyDescent="0.2">
      <c r="A470" s="4"/>
      <c r="B470" s="1"/>
      <c r="C470" s="5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3.5" customHeight="1" x14ac:dyDescent="0.2">
      <c r="A471" s="4"/>
      <c r="B471" s="1"/>
      <c r="C471" s="5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3.5" customHeight="1" x14ac:dyDescent="0.2">
      <c r="A472" s="4"/>
      <c r="B472" s="1"/>
      <c r="C472" s="5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3.5" customHeight="1" x14ac:dyDescent="0.2">
      <c r="A473" s="4"/>
      <c r="B473" s="1"/>
      <c r="C473" s="5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3.5" customHeight="1" x14ac:dyDescent="0.2">
      <c r="A474" s="4"/>
      <c r="B474" s="1"/>
      <c r="C474" s="5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3.5" customHeight="1" x14ac:dyDescent="0.2">
      <c r="A475" s="4"/>
      <c r="B475" s="1"/>
      <c r="C475" s="5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3.5" customHeight="1" x14ac:dyDescent="0.2">
      <c r="A476" s="4"/>
      <c r="B476" s="1"/>
      <c r="C476" s="5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3.5" customHeight="1" x14ac:dyDescent="0.2">
      <c r="A477" s="4"/>
      <c r="B477" s="1"/>
      <c r="C477" s="5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3.5" customHeight="1" x14ac:dyDescent="0.2">
      <c r="A478" s="4"/>
      <c r="B478" s="1"/>
      <c r="C478" s="5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3.5" customHeight="1" x14ac:dyDescent="0.2">
      <c r="A479" s="4"/>
      <c r="B479" s="1"/>
      <c r="C479" s="5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3.5" customHeight="1" x14ac:dyDescent="0.2">
      <c r="A480" s="4"/>
      <c r="B480" s="1"/>
      <c r="C480" s="5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3.5" customHeight="1" x14ac:dyDescent="0.2">
      <c r="A481" s="4"/>
      <c r="B481" s="1"/>
      <c r="C481" s="5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3.5" customHeight="1" x14ac:dyDescent="0.2">
      <c r="A482" s="4"/>
      <c r="B482" s="1"/>
      <c r="C482" s="5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3.5" customHeight="1" x14ac:dyDescent="0.2">
      <c r="A483" s="4"/>
      <c r="B483" s="1"/>
      <c r="C483" s="5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3.5" customHeight="1" x14ac:dyDescent="0.2">
      <c r="A484" s="4"/>
      <c r="B484" s="1"/>
      <c r="C484" s="5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3.5" customHeight="1" x14ac:dyDescent="0.2">
      <c r="A485" s="4"/>
      <c r="B485" s="1"/>
      <c r="C485" s="5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3.5" customHeight="1" x14ac:dyDescent="0.2">
      <c r="A486" s="4"/>
      <c r="B486" s="1"/>
      <c r="C486" s="5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3.5" customHeight="1" x14ac:dyDescent="0.2">
      <c r="A487" s="4"/>
      <c r="B487" s="1"/>
      <c r="C487" s="5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3.5" customHeight="1" x14ac:dyDescent="0.2">
      <c r="A488" s="4"/>
      <c r="B488" s="1"/>
      <c r="C488" s="5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3.5" customHeight="1" x14ac:dyDescent="0.2">
      <c r="A489" s="4"/>
      <c r="B489" s="1"/>
      <c r="C489" s="5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3.5" customHeight="1" x14ac:dyDescent="0.2">
      <c r="A490" s="4"/>
      <c r="B490" s="1"/>
      <c r="C490" s="5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3.5" customHeight="1" x14ac:dyDescent="0.2">
      <c r="A491" s="4"/>
      <c r="B491" s="1"/>
      <c r="C491" s="5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3.5" customHeight="1" x14ac:dyDescent="0.2">
      <c r="A492" s="4"/>
      <c r="B492" s="1"/>
      <c r="C492" s="5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3.5" customHeight="1" x14ac:dyDescent="0.2">
      <c r="A493" s="4"/>
      <c r="B493" s="1"/>
      <c r="C493" s="5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3.5" customHeight="1" x14ac:dyDescent="0.2">
      <c r="A494" s="4"/>
      <c r="B494" s="1"/>
      <c r="C494" s="5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3.5" customHeight="1" x14ac:dyDescent="0.2">
      <c r="A495" s="4"/>
      <c r="B495" s="1"/>
      <c r="C495" s="5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3.5" customHeight="1" x14ac:dyDescent="0.2">
      <c r="A496" s="4"/>
      <c r="B496" s="1"/>
      <c r="C496" s="5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3.5" customHeight="1" x14ac:dyDescent="0.2">
      <c r="A497" s="4"/>
      <c r="B497" s="1"/>
      <c r="C497" s="5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3.5" customHeight="1" x14ac:dyDescent="0.2">
      <c r="A498" s="4"/>
      <c r="B498" s="1"/>
      <c r="C498" s="5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3.5" customHeight="1" x14ac:dyDescent="0.2">
      <c r="A499" s="4"/>
      <c r="B499" s="1"/>
      <c r="C499" s="5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3.5" customHeight="1" x14ac:dyDescent="0.2">
      <c r="A500" s="4"/>
      <c r="B500" s="1"/>
      <c r="C500" s="5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3.5" customHeight="1" x14ac:dyDescent="0.2">
      <c r="A501" s="4"/>
      <c r="B501" s="1"/>
      <c r="C501" s="5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3.5" customHeight="1" x14ac:dyDescent="0.2">
      <c r="A502" s="4"/>
      <c r="B502" s="1"/>
      <c r="C502" s="5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3.5" customHeight="1" x14ac:dyDescent="0.2">
      <c r="A503" s="4"/>
      <c r="B503" s="1"/>
      <c r="C503" s="5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3.5" customHeight="1" x14ac:dyDescent="0.2">
      <c r="A504" s="4"/>
      <c r="B504" s="1"/>
      <c r="C504" s="5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3.5" customHeight="1" x14ac:dyDescent="0.2">
      <c r="A505" s="4"/>
      <c r="B505" s="1"/>
      <c r="C505" s="5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3.5" customHeight="1" x14ac:dyDescent="0.2">
      <c r="A506" s="4"/>
      <c r="B506" s="1"/>
      <c r="C506" s="5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3.5" customHeight="1" x14ac:dyDescent="0.2">
      <c r="A507" s="4"/>
      <c r="B507" s="1"/>
      <c r="C507" s="5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3.5" customHeight="1" x14ac:dyDescent="0.2">
      <c r="A508" s="4"/>
      <c r="B508" s="1"/>
      <c r="C508" s="5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3.5" customHeight="1" x14ac:dyDescent="0.2">
      <c r="A509" s="4"/>
      <c r="B509" s="1"/>
      <c r="C509" s="5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3.5" customHeight="1" x14ac:dyDescent="0.2">
      <c r="A510" s="4"/>
      <c r="B510" s="1"/>
      <c r="C510" s="5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3.5" customHeight="1" x14ac:dyDescent="0.2">
      <c r="A511" s="4"/>
      <c r="B511" s="1"/>
      <c r="C511" s="5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3.5" customHeight="1" x14ac:dyDescent="0.2">
      <c r="A512" s="4"/>
      <c r="B512" s="1"/>
      <c r="C512" s="5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3.5" customHeight="1" x14ac:dyDescent="0.2">
      <c r="A513" s="4"/>
      <c r="B513" s="1"/>
      <c r="C513" s="5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3.5" customHeight="1" x14ac:dyDescent="0.2">
      <c r="A514" s="4"/>
      <c r="B514" s="1"/>
      <c r="C514" s="5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3.5" customHeight="1" x14ac:dyDescent="0.2">
      <c r="A515" s="4"/>
      <c r="B515" s="1"/>
      <c r="C515" s="5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3.5" customHeight="1" x14ac:dyDescent="0.2">
      <c r="A516" s="4"/>
      <c r="B516" s="1"/>
      <c r="C516" s="5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3.5" customHeight="1" x14ac:dyDescent="0.2">
      <c r="A517" s="4"/>
      <c r="B517" s="1"/>
      <c r="C517" s="5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3.5" customHeight="1" x14ac:dyDescent="0.2">
      <c r="A518" s="4"/>
      <c r="B518" s="1"/>
      <c r="C518" s="5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3.5" customHeight="1" x14ac:dyDescent="0.2">
      <c r="A519" s="4"/>
      <c r="B519" s="1"/>
      <c r="C519" s="5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3.5" customHeight="1" x14ac:dyDescent="0.2">
      <c r="A520" s="4"/>
      <c r="B520" s="1"/>
      <c r="C520" s="5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3.5" customHeight="1" x14ac:dyDescent="0.2">
      <c r="A521" s="4"/>
      <c r="B521" s="1"/>
      <c r="C521" s="5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3.5" customHeight="1" x14ac:dyDescent="0.2">
      <c r="A522" s="4"/>
      <c r="B522" s="1"/>
      <c r="C522" s="5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3.5" customHeight="1" x14ac:dyDescent="0.2">
      <c r="A523" s="4"/>
      <c r="B523" s="1"/>
      <c r="C523" s="5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3.5" customHeight="1" x14ac:dyDescent="0.2">
      <c r="A524" s="4"/>
      <c r="B524" s="1"/>
      <c r="C524" s="5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3.5" customHeight="1" x14ac:dyDescent="0.2">
      <c r="A525" s="4"/>
      <c r="B525" s="1"/>
      <c r="C525" s="5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3.5" customHeight="1" x14ac:dyDescent="0.2">
      <c r="A526" s="4"/>
      <c r="B526" s="1"/>
      <c r="C526" s="5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3.5" customHeight="1" x14ac:dyDescent="0.2">
      <c r="A527" s="4"/>
      <c r="B527" s="1"/>
      <c r="C527" s="5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3.5" customHeight="1" x14ac:dyDescent="0.2">
      <c r="A528" s="4"/>
      <c r="B528" s="1"/>
      <c r="C528" s="5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3.5" customHeight="1" x14ac:dyDescent="0.2">
      <c r="A529" s="4"/>
      <c r="B529" s="1"/>
      <c r="C529" s="5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3.5" customHeight="1" x14ac:dyDescent="0.2">
      <c r="A530" s="4"/>
      <c r="B530" s="1"/>
      <c r="C530" s="5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3.5" customHeight="1" x14ac:dyDescent="0.2">
      <c r="A531" s="4"/>
      <c r="B531" s="1"/>
      <c r="C531" s="5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3.5" customHeight="1" x14ac:dyDescent="0.2">
      <c r="A532" s="4"/>
      <c r="B532" s="1"/>
      <c r="C532" s="5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3.5" customHeight="1" x14ac:dyDescent="0.2">
      <c r="A533" s="4"/>
      <c r="B533" s="1"/>
      <c r="C533" s="5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3.5" customHeight="1" x14ac:dyDescent="0.2">
      <c r="A534" s="4"/>
      <c r="B534" s="1"/>
      <c r="C534" s="5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3.5" customHeight="1" x14ac:dyDescent="0.2">
      <c r="A535" s="4"/>
      <c r="B535" s="1"/>
      <c r="C535" s="5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3.5" customHeight="1" x14ac:dyDescent="0.2">
      <c r="A536" s="4"/>
      <c r="B536" s="1"/>
      <c r="C536" s="5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3.5" customHeight="1" x14ac:dyDescent="0.2">
      <c r="A537" s="4"/>
      <c r="B537" s="1"/>
      <c r="C537" s="5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3.5" customHeight="1" x14ac:dyDescent="0.2">
      <c r="A538" s="4"/>
      <c r="B538" s="1"/>
      <c r="C538" s="5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3.5" customHeight="1" x14ac:dyDescent="0.2">
      <c r="A539" s="4"/>
      <c r="B539" s="1"/>
      <c r="C539" s="5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3.5" customHeight="1" x14ac:dyDescent="0.2">
      <c r="A540" s="4"/>
      <c r="B540" s="1"/>
      <c r="C540" s="5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3.5" customHeight="1" x14ac:dyDescent="0.2">
      <c r="A541" s="4"/>
      <c r="B541" s="1"/>
      <c r="C541" s="5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3.5" customHeight="1" x14ac:dyDescent="0.2">
      <c r="A542" s="4"/>
      <c r="B542" s="1"/>
      <c r="C542" s="5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3.5" customHeight="1" x14ac:dyDescent="0.2">
      <c r="A543" s="4"/>
      <c r="B543" s="1"/>
      <c r="C543" s="5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3.5" customHeight="1" x14ac:dyDescent="0.2">
      <c r="A544" s="4"/>
      <c r="B544" s="1"/>
      <c r="C544" s="5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3.5" customHeight="1" x14ac:dyDescent="0.2">
      <c r="A545" s="4"/>
      <c r="B545" s="1"/>
      <c r="C545" s="5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3.5" customHeight="1" x14ac:dyDescent="0.2">
      <c r="A546" s="4"/>
      <c r="B546" s="1"/>
      <c r="C546" s="5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3.5" customHeight="1" x14ac:dyDescent="0.2">
      <c r="A547" s="4"/>
      <c r="B547" s="1"/>
      <c r="C547" s="5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3.5" customHeight="1" x14ac:dyDescent="0.2">
      <c r="A548" s="4"/>
      <c r="B548" s="1"/>
      <c r="C548" s="5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3.5" customHeight="1" x14ac:dyDescent="0.2">
      <c r="A549" s="4"/>
      <c r="B549" s="1"/>
      <c r="C549" s="5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3.5" customHeight="1" x14ac:dyDescent="0.2">
      <c r="A550" s="4"/>
      <c r="B550" s="1"/>
      <c r="C550" s="5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3.5" customHeight="1" x14ac:dyDescent="0.2">
      <c r="A551" s="4"/>
      <c r="B551" s="1"/>
      <c r="C551" s="5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3.5" customHeight="1" x14ac:dyDescent="0.2">
      <c r="A552" s="4"/>
      <c r="B552" s="1"/>
      <c r="C552" s="5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3.5" customHeight="1" x14ac:dyDescent="0.2">
      <c r="A553" s="4"/>
      <c r="B553" s="1"/>
      <c r="C553" s="5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3.5" customHeight="1" x14ac:dyDescent="0.2">
      <c r="A554" s="4"/>
      <c r="B554" s="1"/>
      <c r="C554" s="5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3.5" customHeight="1" x14ac:dyDescent="0.2">
      <c r="A555" s="4"/>
      <c r="B555" s="1"/>
      <c r="C555" s="5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3.5" customHeight="1" x14ac:dyDescent="0.2">
      <c r="A556" s="4"/>
      <c r="B556" s="1"/>
      <c r="C556" s="5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3.5" customHeight="1" x14ac:dyDescent="0.2">
      <c r="A557" s="4"/>
      <c r="B557" s="1"/>
      <c r="C557" s="5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3.5" customHeight="1" x14ac:dyDescent="0.2">
      <c r="A558" s="4"/>
      <c r="B558" s="1"/>
      <c r="C558" s="5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3.5" customHeight="1" x14ac:dyDescent="0.2">
      <c r="A559" s="4"/>
      <c r="B559" s="1"/>
      <c r="C559" s="5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3.5" customHeight="1" x14ac:dyDescent="0.2">
      <c r="A560" s="4"/>
      <c r="B560" s="1"/>
      <c r="C560" s="5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3.5" customHeight="1" x14ac:dyDescent="0.2">
      <c r="A561" s="4"/>
      <c r="B561" s="1"/>
      <c r="C561" s="5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3.5" customHeight="1" x14ac:dyDescent="0.2">
      <c r="A562" s="4"/>
      <c r="B562" s="1"/>
      <c r="C562" s="5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3.5" customHeight="1" x14ac:dyDescent="0.2">
      <c r="A563" s="4"/>
      <c r="B563" s="1"/>
      <c r="C563" s="5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3.5" customHeight="1" x14ac:dyDescent="0.2">
      <c r="A564" s="4"/>
      <c r="B564" s="1"/>
      <c r="C564" s="5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3.5" customHeight="1" x14ac:dyDescent="0.2">
      <c r="A565" s="4"/>
      <c r="B565" s="1"/>
      <c r="C565" s="5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3.5" customHeight="1" x14ac:dyDescent="0.2">
      <c r="A566" s="4"/>
      <c r="B566" s="1"/>
      <c r="C566" s="5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3.5" customHeight="1" x14ac:dyDescent="0.2">
      <c r="A567" s="4"/>
      <c r="B567" s="1"/>
      <c r="C567" s="5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3.5" customHeight="1" x14ac:dyDescent="0.2">
      <c r="A568" s="4"/>
      <c r="B568" s="1"/>
      <c r="C568" s="5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3.5" customHeight="1" x14ac:dyDescent="0.2">
      <c r="A569" s="4"/>
      <c r="B569" s="1"/>
      <c r="C569" s="5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3.5" customHeight="1" x14ac:dyDescent="0.2">
      <c r="A570" s="4"/>
      <c r="B570" s="1"/>
      <c r="C570" s="5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3.5" customHeight="1" x14ac:dyDescent="0.2">
      <c r="A571" s="4"/>
      <c r="B571" s="1"/>
      <c r="C571" s="5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3.5" customHeight="1" x14ac:dyDescent="0.2">
      <c r="A572" s="4"/>
      <c r="B572" s="1"/>
      <c r="C572" s="5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3.5" customHeight="1" x14ac:dyDescent="0.2">
      <c r="A573" s="4"/>
      <c r="B573" s="1"/>
      <c r="C573" s="5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3.5" customHeight="1" x14ac:dyDescent="0.2">
      <c r="A574" s="4"/>
      <c r="B574" s="1"/>
      <c r="C574" s="5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3.5" customHeight="1" x14ac:dyDescent="0.2">
      <c r="A575" s="4"/>
      <c r="B575" s="1"/>
      <c r="C575" s="5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3.5" customHeight="1" x14ac:dyDescent="0.2">
      <c r="A576" s="4"/>
      <c r="B576" s="1"/>
      <c r="C576" s="5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3.5" customHeight="1" x14ac:dyDescent="0.2">
      <c r="A577" s="4"/>
      <c r="B577" s="1"/>
      <c r="C577" s="5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3.5" customHeight="1" x14ac:dyDescent="0.2">
      <c r="A578" s="4"/>
      <c r="B578" s="1"/>
      <c r="C578" s="5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3.5" customHeight="1" x14ac:dyDescent="0.2">
      <c r="A579" s="4"/>
      <c r="B579" s="1"/>
      <c r="C579" s="5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3.5" customHeight="1" x14ac:dyDescent="0.2">
      <c r="A580" s="4"/>
      <c r="B580" s="1"/>
      <c r="C580" s="5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3.5" customHeight="1" x14ac:dyDescent="0.2">
      <c r="A581" s="4"/>
      <c r="B581" s="1"/>
      <c r="C581" s="5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3.5" customHeight="1" x14ac:dyDescent="0.2">
      <c r="A582" s="4"/>
      <c r="B582" s="1"/>
      <c r="C582" s="5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3.5" customHeight="1" x14ac:dyDescent="0.2">
      <c r="A583" s="4"/>
      <c r="B583" s="1"/>
      <c r="C583" s="5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3.5" customHeight="1" x14ac:dyDescent="0.2">
      <c r="A584" s="4"/>
      <c r="B584" s="1"/>
      <c r="C584" s="5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3.5" customHeight="1" x14ac:dyDescent="0.2">
      <c r="A585" s="4"/>
      <c r="B585" s="1"/>
      <c r="C585" s="5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3.5" customHeight="1" x14ac:dyDescent="0.2">
      <c r="A586" s="4"/>
      <c r="B586" s="1"/>
      <c r="C586" s="5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3.5" customHeight="1" x14ac:dyDescent="0.2">
      <c r="A587" s="4"/>
      <c r="B587" s="1"/>
      <c r="C587" s="5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3.5" customHeight="1" x14ac:dyDescent="0.2">
      <c r="A588" s="4"/>
      <c r="B588" s="1"/>
      <c r="C588" s="5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3.5" customHeight="1" x14ac:dyDescent="0.2">
      <c r="A589" s="4"/>
      <c r="B589" s="1"/>
      <c r="C589" s="5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3.5" customHeight="1" x14ac:dyDescent="0.2">
      <c r="A590" s="4"/>
      <c r="B590" s="1"/>
      <c r="C590" s="5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3.5" customHeight="1" x14ac:dyDescent="0.2">
      <c r="A591" s="4"/>
      <c r="B591" s="1"/>
      <c r="C591" s="5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3.5" customHeight="1" x14ac:dyDescent="0.2">
      <c r="A592" s="4"/>
      <c r="B592" s="1"/>
      <c r="C592" s="5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3.5" customHeight="1" x14ac:dyDescent="0.2">
      <c r="A593" s="4"/>
      <c r="B593" s="1"/>
      <c r="C593" s="5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3.5" customHeight="1" x14ac:dyDescent="0.2">
      <c r="A594" s="4"/>
      <c r="B594" s="1"/>
      <c r="C594" s="5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3.5" customHeight="1" x14ac:dyDescent="0.2">
      <c r="A595" s="4"/>
      <c r="B595" s="1"/>
      <c r="C595" s="5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3.5" customHeight="1" x14ac:dyDescent="0.2">
      <c r="A596" s="4"/>
      <c r="B596" s="1"/>
      <c r="C596" s="5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3.5" customHeight="1" x14ac:dyDescent="0.2">
      <c r="A597" s="4"/>
      <c r="B597" s="1"/>
      <c r="C597" s="5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3.5" customHeight="1" x14ac:dyDescent="0.2">
      <c r="A598" s="4"/>
      <c r="B598" s="1"/>
      <c r="C598" s="5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3.5" customHeight="1" x14ac:dyDescent="0.2">
      <c r="A599" s="4"/>
      <c r="B599" s="1"/>
      <c r="C599" s="5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3.5" customHeight="1" x14ac:dyDescent="0.2">
      <c r="A600" s="4"/>
      <c r="B600" s="1"/>
      <c r="C600" s="5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3.5" customHeight="1" x14ac:dyDescent="0.2">
      <c r="A601" s="4"/>
      <c r="B601" s="1"/>
      <c r="C601" s="5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3.5" customHeight="1" x14ac:dyDescent="0.2">
      <c r="A602" s="4"/>
      <c r="B602" s="1"/>
      <c r="C602" s="5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3.5" customHeight="1" x14ac:dyDescent="0.2">
      <c r="A603" s="4"/>
      <c r="B603" s="1"/>
      <c r="C603" s="5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3.5" customHeight="1" x14ac:dyDescent="0.2">
      <c r="A604" s="4"/>
      <c r="B604" s="1"/>
      <c r="C604" s="5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3.5" customHeight="1" x14ac:dyDescent="0.2">
      <c r="A605" s="4"/>
      <c r="B605" s="1"/>
      <c r="C605" s="5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3.5" customHeight="1" x14ac:dyDescent="0.2">
      <c r="A606" s="4"/>
      <c r="B606" s="1"/>
      <c r="C606" s="5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3.5" customHeight="1" x14ac:dyDescent="0.2">
      <c r="A607" s="4"/>
      <c r="B607" s="1"/>
      <c r="C607" s="5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3.5" customHeight="1" x14ac:dyDescent="0.2">
      <c r="A608" s="4"/>
      <c r="B608" s="1"/>
      <c r="C608" s="5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3.5" customHeight="1" x14ac:dyDescent="0.2">
      <c r="A609" s="4"/>
      <c r="B609" s="1"/>
      <c r="C609" s="5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3.5" customHeight="1" x14ac:dyDescent="0.2">
      <c r="A610" s="4"/>
      <c r="B610" s="1"/>
      <c r="C610" s="5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3.5" customHeight="1" x14ac:dyDescent="0.2">
      <c r="A611" s="4"/>
      <c r="B611" s="1"/>
      <c r="C611" s="5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3.5" customHeight="1" x14ac:dyDescent="0.2">
      <c r="A612" s="4"/>
      <c r="B612" s="1"/>
      <c r="C612" s="5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3.5" customHeight="1" x14ac:dyDescent="0.2">
      <c r="A613" s="4"/>
      <c r="B613" s="1"/>
      <c r="C613" s="5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3.5" customHeight="1" x14ac:dyDescent="0.2">
      <c r="A614" s="4"/>
      <c r="B614" s="1"/>
      <c r="C614" s="5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3.5" customHeight="1" x14ac:dyDescent="0.2">
      <c r="A615" s="4"/>
      <c r="B615" s="1"/>
      <c r="C615" s="5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3.5" customHeight="1" x14ac:dyDescent="0.2">
      <c r="A616" s="4"/>
      <c r="B616" s="1"/>
      <c r="C616" s="5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3.5" customHeight="1" x14ac:dyDescent="0.2">
      <c r="A617" s="4"/>
      <c r="B617" s="1"/>
      <c r="C617" s="5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3.5" customHeight="1" x14ac:dyDescent="0.2">
      <c r="A618" s="4"/>
      <c r="B618" s="1"/>
      <c r="C618" s="5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3.5" customHeight="1" x14ac:dyDescent="0.2">
      <c r="A619" s="4"/>
      <c r="B619" s="1"/>
      <c r="C619" s="5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3.5" customHeight="1" x14ac:dyDescent="0.2">
      <c r="A620" s="4"/>
      <c r="B620" s="1"/>
      <c r="C620" s="5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3.5" customHeight="1" x14ac:dyDescent="0.2">
      <c r="A621" s="4"/>
      <c r="B621" s="1"/>
      <c r="C621" s="5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3.5" customHeight="1" x14ac:dyDescent="0.2">
      <c r="A622" s="4"/>
      <c r="B622" s="1"/>
      <c r="C622" s="5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3.5" customHeight="1" x14ac:dyDescent="0.2">
      <c r="A623" s="4"/>
      <c r="B623" s="1"/>
      <c r="C623" s="5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3.5" customHeight="1" x14ac:dyDescent="0.2">
      <c r="A624" s="4"/>
      <c r="B624" s="1"/>
      <c r="C624" s="5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3.5" customHeight="1" x14ac:dyDescent="0.2">
      <c r="A625" s="4"/>
      <c r="B625" s="1"/>
      <c r="C625" s="5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3.5" customHeight="1" x14ac:dyDescent="0.2">
      <c r="A626" s="4"/>
      <c r="B626" s="1"/>
      <c r="C626" s="5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3.5" customHeight="1" x14ac:dyDescent="0.2">
      <c r="A627" s="4"/>
      <c r="B627" s="1"/>
      <c r="C627" s="5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3.5" customHeight="1" x14ac:dyDescent="0.2">
      <c r="A628" s="4"/>
      <c r="B628" s="1"/>
      <c r="C628" s="5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3.5" customHeight="1" x14ac:dyDescent="0.2">
      <c r="A629" s="4"/>
      <c r="B629" s="1"/>
      <c r="C629" s="5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3.5" customHeight="1" x14ac:dyDescent="0.2">
      <c r="A630" s="4"/>
      <c r="B630" s="1"/>
      <c r="C630" s="5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3.5" customHeight="1" x14ac:dyDescent="0.2">
      <c r="A631" s="4"/>
      <c r="B631" s="1"/>
      <c r="C631" s="5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3.5" customHeight="1" x14ac:dyDescent="0.2">
      <c r="A632" s="4"/>
      <c r="B632" s="1"/>
      <c r="C632" s="5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3.5" customHeight="1" x14ac:dyDescent="0.2">
      <c r="A633" s="4"/>
      <c r="B633" s="1"/>
      <c r="C633" s="5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3.5" customHeight="1" x14ac:dyDescent="0.2">
      <c r="A634" s="4"/>
      <c r="B634" s="1"/>
      <c r="C634" s="5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3.5" customHeight="1" x14ac:dyDescent="0.2">
      <c r="A635" s="4"/>
      <c r="B635" s="1"/>
      <c r="C635" s="5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3.5" customHeight="1" x14ac:dyDescent="0.2">
      <c r="A636" s="4"/>
      <c r="B636" s="1"/>
      <c r="C636" s="5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3.5" customHeight="1" x14ac:dyDescent="0.2">
      <c r="A637" s="4"/>
      <c r="B637" s="1"/>
      <c r="C637" s="5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3.5" customHeight="1" x14ac:dyDescent="0.2">
      <c r="A638" s="4"/>
      <c r="B638" s="1"/>
      <c r="C638" s="5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3.5" customHeight="1" x14ac:dyDescent="0.2">
      <c r="A639" s="4"/>
      <c r="B639" s="1"/>
      <c r="C639" s="5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3.5" customHeight="1" x14ac:dyDescent="0.2">
      <c r="A640" s="4"/>
      <c r="B640" s="1"/>
      <c r="C640" s="5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3.5" customHeight="1" x14ac:dyDescent="0.2">
      <c r="A641" s="4"/>
      <c r="B641" s="1"/>
      <c r="C641" s="5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3.5" customHeight="1" x14ac:dyDescent="0.2">
      <c r="A642" s="4"/>
      <c r="B642" s="1"/>
      <c r="C642" s="5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3.5" customHeight="1" x14ac:dyDescent="0.2">
      <c r="A643" s="4"/>
      <c r="B643" s="1"/>
      <c r="C643" s="5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3.5" customHeight="1" x14ac:dyDescent="0.2">
      <c r="A644" s="4"/>
      <c r="B644" s="1"/>
      <c r="C644" s="5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3.5" customHeight="1" x14ac:dyDescent="0.2">
      <c r="A645" s="4"/>
      <c r="B645" s="1"/>
      <c r="C645" s="5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3.5" customHeight="1" x14ac:dyDescent="0.2">
      <c r="A646" s="4"/>
      <c r="B646" s="1"/>
      <c r="C646" s="5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3.5" customHeight="1" x14ac:dyDescent="0.2">
      <c r="A647" s="4"/>
      <c r="B647" s="1"/>
      <c r="C647" s="5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3.5" customHeight="1" x14ac:dyDescent="0.2">
      <c r="A648" s="4"/>
      <c r="B648" s="1"/>
      <c r="C648" s="5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3.5" customHeight="1" x14ac:dyDescent="0.2">
      <c r="A649" s="4"/>
      <c r="B649" s="1"/>
      <c r="C649" s="5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3.5" customHeight="1" x14ac:dyDescent="0.2">
      <c r="A650" s="4"/>
      <c r="B650" s="1"/>
      <c r="C650" s="5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3.5" customHeight="1" x14ac:dyDescent="0.2">
      <c r="A651" s="4"/>
      <c r="B651" s="1"/>
      <c r="C651" s="5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3.5" customHeight="1" x14ac:dyDescent="0.2">
      <c r="A652" s="4"/>
      <c r="B652" s="1"/>
      <c r="C652" s="5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3.5" customHeight="1" x14ac:dyDescent="0.2">
      <c r="A653" s="4"/>
      <c r="B653" s="1"/>
      <c r="C653" s="5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3.5" customHeight="1" x14ac:dyDescent="0.2">
      <c r="A654" s="4"/>
      <c r="B654" s="1"/>
      <c r="C654" s="5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3.5" customHeight="1" x14ac:dyDescent="0.2">
      <c r="A655" s="4"/>
      <c r="B655" s="1"/>
      <c r="C655" s="5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3.5" customHeight="1" x14ac:dyDescent="0.2">
      <c r="A656" s="4"/>
      <c r="B656" s="1"/>
      <c r="C656" s="5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3.5" customHeight="1" x14ac:dyDescent="0.2">
      <c r="A657" s="4"/>
      <c r="B657" s="1"/>
      <c r="C657" s="5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3.5" customHeight="1" x14ac:dyDescent="0.2">
      <c r="A658" s="4"/>
      <c r="B658" s="1"/>
      <c r="C658" s="5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3.5" customHeight="1" x14ac:dyDescent="0.2">
      <c r="A659" s="4"/>
      <c r="B659" s="1"/>
      <c r="C659" s="5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3.5" customHeight="1" x14ac:dyDescent="0.2">
      <c r="A660" s="4"/>
      <c r="B660" s="1"/>
      <c r="C660" s="5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3.5" customHeight="1" x14ac:dyDescent="0.2">
      <c r="A661" s="4"/>
      <c r="B661" s="1"/>
      <c r="C661" s="5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3.5" customHeight="1" x14ac:dyDescent="0.2">
      <c r="A662" s="4"/>
      <c r="B662" s="1"/>
      <c r="C662" s="5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3.5" customHeight="1" x14ac:dyDescent="0.2">
      <c r="A663" s="4"/>
      <c r="B663" s="1"/>
      <c r="C663" s="5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3.5" customHeight="1" x14ac:dyDescent="0.2">
      <c r="A664" s="4"/>
      <c r="B664" s="1"/>
      <c r="C664" s="5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3.5" customHeight="1" x14ac:dyDescent="0.2">
      <c r="A665" s="4"/>
      <c r="B665" s="1"/>
      <c r="C665" s="5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3.5" customHeight="1" x14ac:dyDescent="0.2">
      <c r="A666" s="4"/>
      <c r="B666" s="1"/>
      <c r="C666" s="5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3.5" customHeight="1" x14ac:dyDescent="0.2">
      <c r="A667" s="4"/>
      <c r="B667" s="1"/>
      <c r="C667" s="5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3.5" customHeight="1" x14ac:dyDescent="0.2">
      <c r="A668" s="4"/>
      <c r="B668" s="1"/>
      <c r="C668" s="5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3.5" customHeight="1" x14ac:dyDescent="0.2">
      <c r="A669" s="4"/>
      <c r="B669" s="1"/>
      <c r="C669" s="5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3.5" customHeight="1" x14ac:dyDescent="0.2">
      <c r="A670" s="4"/>
      <c r="B670" s="1"/>
      <c r="C670" s="5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3.5" customHeight="1" x14ac:dyDescent="0.2">
      <c r="A671" s="4"/>
      <c r="B671" s="1"/>
      <c r="C671" s="5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3.5" customHeight="1" x14ac:dyDescent="0.2">
      <c r="A672" s="4"/>
      <c r="B672" s="1"/>
      <c r="C672" s="5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3.5" customHeight="1" x14ac:dyDescent="0.2">
      <c r="A673" s="4"/>
      <c r="B673" s="1"/>
      <c r="C673" s="5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3.5" customHeight="1" x14ac:dyDescent="0.2">
      <c r="A674" s="4"/>
      <c r="B674" s="1"/>
      <c r="C674" s="5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3.5" customHeight="1" x14ac:dyDescent="0.2">
      <c r="A675" s="4"/>
      <c r="B675" s="1"/>
      <c r="C675" s="5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3.5" customHeight="1" x14ac:dyDescent="0.2">
      <c r="A676" s="4"/>
      <c r="B676" s="1"/>
      <c r="C676" s="5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3.5" customHeight="1" x14ac:dyDescent="0.2">
      <c r="A677" s="4"/>
      <c r="B677" s="1"/>
      <c r="C677" s="5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3.5" customHeight="1" x14ac:dyDescent="0.2">
      <c r="A678" s="4"/>
      <c r="B678" s="1"/>
      <c r="C678" s="5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3.5" customHeight="1" x14ac:dyDescent="0.2">
      <c r="A679" s="4"/>
      <c r="B679" s="1"/>
      <c r="C679" s="5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3.5" customHeight="1" x14ac:dyDescent="0.2">
      <c r="A680" s="4"/>
      <c r="B680" s="1"/>
      <c r="C680" s="5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3.5" customHeight="1" x14ac:dyDescent="0.2">
      <c r="A681" s="4"/>
      <c r="B681" s="1"/>
      <c r="C681" s="5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3.5" customHeight="1" x14ac:dyDescent="0.2">
      <c r="A682" s="4"/>
      <c r="B682" s="1"/>
      <c r="C682" s="5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3.5" customHeight="1" x14ac:dyDescent="0.2">
      <c r="A683" s="4"/>
      <c r="B683" s="1"/>
      <c r="C683" s="5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3.5" customHeight="1" x14ac:dyDescent="0.2">
      <c r="A684" s="4"/>
      <c r="B684" s="1"/>
      <c r="C684" s="5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3.5" customHeight="1" x14ac:dyDescent="0.2">
      <c r="A685" s="4"/>
      <c r="B685" s="1"/>
      <c r="C685" s="5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3.5" customHeight="1" x14ac:dyDescent="0.2">
      <c r="A686" s="4"/>
      <c r="B686" s="1"/>
      <c r="C686" s="5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3.5" customHeight="1" x14ac:dyDescent="0.2">
      <c r="A687" s="4"/>
      <c r="B687" s="1"/>
      <c r="C687" s="5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3.5" customHeight="1" x14ac:dyDescent="0.2">
      <c r="A688" s="4"/>
      <c r="B688" s="1"/>
      <c r="C688" s="5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3.5" customHeight="1" x14ac:dyDescent="0.2">
      <c r="A689" s="4"/>
      <c r="B689" s="1"/>
      <c r="C689" s="5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3.5" customHeight="1" x14ac:dyDescent="0.2">
      <c r="A690" s="4"/>
      <c r="B690" s="1"/>
      <c r="C690" s="5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3.5" customHeight="1" x14ac:dyDescent="0.2">
      <c r="A691" s="4"/>
      <c r="B691" s="1"/>
      <c r="C691" s="5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3.5" customHeight="1" x14ac:dyDescent="0.2">
      <c r="A692" s="4"/>
      <c r="B692" s="1"/>
      <c r="C692" s="5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3.5" customHeight="1" x14ac:dyDescent="0.2">
      <c r="A693" s="4"/>
      <c r="B693" s="1"/>
      <c r="C693" s="5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3.5" customHeight="1" x14ac:dyDescent="0.2">
      <c r="A694" s="4"/>
      <c r="B694" s="1"/>
      <c r="C694" s="5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3.5" customHeight="1" x14ac:dyDescent="0.2">
      <c r="A695" s="4"/>
      <c r="B695" s="1"/>
      <c r="C695" s="5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3.5" customHeight="1" x14ac:dyDescent="0.2">
      <c r="A696" s="4"/>
      <c r="B696" s="1"/>
      <c r="C696" s="5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3.5" customHeight="1" x14ac:dyDescent="0.2">
      <c r="A697" s="4"/>
      <c r="B697" s="1"/>
      <c r="C697" s="5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3.5" customHeight="1" x14ac:dyDescent="0.2">
      <c r="A698" s="4"/>
      <c r="B698" s="1"/>
      <c r="C698" s="5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3.5" customHeight="1" x14ac:dyDescent="0.2">
      <c r="A699" s="4"/>
      <c r="B699" s="1"/>
      <c r="C699" s="5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3.5" customHeight="1" x14ac:dyDescent="0.2">
      <c r="A700" s="4"/>
      <c r="B700" s="1"/>
      <c r="C700" s="5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3.5" customHeight="1" x14ac:dyDescent="0.2">
      <c r="A701" s="4"/>
      <c r="B701" s="1"/>
      <c r="C701" s="5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3.5" customHeight="1" x14ac:dyDescent="0.2">
      <c r="A702" s="4"/>
      <c r="B702" s="1"/>
      <c r="C702" s="5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3.5" customHeight="1" x14ac:dyDescent="0.2">
      <c r="A703" s="4"/>
      <c r="B703" s="1"/>
      <c r="C703" s="5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3.5" customHeight="1" x14ac:dyDescent="0.2">
      <c r="A704" s="4"/>
      <c r="B704" s="1"/>
      <c r="C704" s="5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3.5" customHeight="1" x14ac:dyDescent="0.2">
      <c r="A705" s="4"/>
      <c r="B705" s="1"/>
      <c r="C705" s="5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3.5" customHeight="1" x14ac:dyDescent="0.2">
      <c r="A706" s="4"/>
      <c r="B706" s="1"/>
      <c r="C706" s="5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3.5" customHeight="1" x14ac:dyDescent="0.2">
      <c r="A707" s="4"/>
      <c r="B707" s="1"/>
      <c r="C707" s="5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3.5" customHeight="1" x14ac:dyDescent="0.2">
      <c r="A708" s="4"/>
      <c r="B708" s="1"/>
      <c r="C708" s="5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3.5" customHeight="1" x14ac:dyDescent="0.2">
      <c r="A709" s="4"/>
      <c r="B709" s="1"/>
      <c r="C709" s="5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3.5" customHeight="1" x14ac:dyDescent="0.2">
      <c r="A710" s="4"/>
      <c r="B710" s="1"/>
      <c r="C710" s="5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3.5" customHeight="1" x14ac:dyDescent="0.2">
      <c r="A711" s="4"/>
      <c r="B711" s="1"/>
      <c r="C711" s="5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3.5" customHeight="1" x14ac:dyDescent="0.2">
      <c r="A712" s="4"/>
      <c r="B712" s="1"/>
      <c r="C712" s="5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3.5" customHeight="1" x14ac:dyDescent="0.2">
      <c r="A713" s="4"/>
      <c r="B713" s="1"/>
      <c r="C713" s="5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3.5" customHeight="1" x14ac:dyDescent="0.2">
      <c r="A714" s="4"/>
      <c r="B714" s="1"/>
      <c r="C714" s="5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3.5" customHeight="1" x14ac:dyDescent="0.2">
      <c r="A715" s="4"/>
      <c r="B715" s="1"/>
      <c r="C715" s="5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3.5" customHeight="1" x14ac:dyDescent="0.2">
      <c r="A716" s="4"/>
      <c r="B716" s="1"/>
      <c r="C716" s="5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3.5" customHeight="1" x14ac:dyDescent="0.2">
      <c r="A717" s="4"/>
      <c r="B717" s="1"/>
      <c r="C717" s="5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3.5" customHeight="1" x14ac:dyDescent="0.2">
      <c r="A718" s="4"/>
      <c r="B718" s="1"/>
      <c r="C718" s="5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3.5" customHeight="1" x14ac:dyDescent="0.2">
      <c r="A719" s="4"/>
      <c r="B719" s="1"/>
      <c r="C719" s="5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3.5" customHeight="1" x14ac:dyDescent="0.2">
      <c r="A720" s="4"/>
      <c r="B720" s="1"/>
      <c r="C720" s="5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3.5" customHeight="1" x14ac:dyDescent="0.2">
      <c r="A721" s="4"/>
      <c r="B721" s="1"/>
      <c r="C721" s="5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3.5" customHeight="1" x14ac:dyDescent="0.2">
      <c r="A722" s="4"/>
      <c r="B722" s="1"/>
      <c r="C722" s="5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3.5" customHeight="1" x14ac:dyDescent="0.2">
      <c r="A723" s="4"/>
      <c r="B723" s="1"/>
      <c r="C723" s="5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3.5" customHeight="1" x14ac:dyDescent="0.2">
      <c r="A724" s="4"/>
      <c r="B724" s="1"/>
      <c r="C724" s="5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3.5" customHeight="1" x14ac:dyDescent="0.2">
      <c r="A725" s="4"/>
      <c r="B725" s="1"/>
      <c r="C725" s="5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3.5" customHeight="1" x14ac:dyDescent="0.2">
      <c r="A726" s="4"/>
      <c r="B726" s="1"/>
      <c r="C726" s="5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3.5" customHeight="1" x14ac:dyDescent="0.2">
      <c r="A727" s="4"/>
      <c r="B727" s="1"/>
      <c r="C727" s="5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3.5" customHeight="1" x14ac:dyDescent="0.2">
      <c r="A728" s="4"/>
      <c r="B728" s="1"/>
      <c r="C728" s="5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3.5" customHeight="1" x14ac:dyDescent="0.2">
      <c r="A729" s="4"/>
      <c r="B729" s="1"/>
      <c r="C729" s="5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3.5" customHeight="1" x14ac:dyDescent="0.2">
      <c r="A730" s="4"/>
      <c r="B730" s="1"/>
      <c r="C730" s="5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3.5" customHeight="1" x14ac:dyDescent="0.2">
      <c r="A731" s="4"/>
      <c r="B731" s="1"/>
      <c r="C731" s="5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3.5" customHeight="1" x14ac:dyDescent="0.2">
      <c r="A732" s="4"/>
      <c r="B732" s="1"/>
      <c r="C732" s="5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3.5" customHeight="1" x14ac:dyDescent="0.2">
      <c r="A733" s="4"/>
      <c r="B733" s="1"/>
      <c r="C733" s="5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3.5" customHeight="1" x14ac:dyDescent="0.2">
      <c r="A734" s="4"/>
      <c r="B734" s="1"/>
      <c r="C734" s="5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3.5" customHeight="1" x14ac:dyDescent="0.2">
      <c r="A735" s="4"/>
      <c r="B735" s="1"/>
      <c r="C735" s="5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3.5" customHeight="1" x14ac:dyDescent="0.2">
      <c r="A736" s="4"/>
      <c r="B736" s="1"/>
      <c r="C736" s="5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3.5" customHeight="1" x14ac:dyDescent="0.2">
      <c r="A737" s="4"/>
      <c r="B737" s="1"/>
      <c r="C737" s="5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3.5" customHeight="1" x14ac:dyDescent="0.2">
      <c r="A738" s="4"/>
      <c r="B738" s="1"/>
      <c r="C738" s="5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3.5" customHeight="1" x14ac:dyDescent="0.2">
      <c r="A739" s="4"/>
      <c r="B739" s="1"/>
      <c r="C739" s="5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3.5" customHeight="1" x14ac:dyDescent="0.2">
      <c r="A740" s="4"/>
      <c r="B740" s="1"/>
      <c r="C740" s="5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3.5" customHeight="1" x14ac:dyDescent="0.2">
      <c r="A741" s="4"/>
      <c r="B741" s="1"/>
      <c r="C741" s="5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3.5" customHeight="1" x14ac:dyDescent="0.2">
      <c r="A742" s="4"/>
      <c r="B742" s="1"/>
      <c r="C742" s="5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3.5" customHeight="1" x14ac:dyDescent="0.2">
      <c r="A743" s="4"/>
      <c r="B743" s="1"/>
      <c r="C743" s="5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3.5" customHeight="1" x14ac:dyDescent="0.2">
      <c r="A744" s="4"/>
      <c r="B744" s="1"/>
      <c r="C744" s="5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3.5" customHeight="1" x14ac:dyDescent="0.2">
      <c r="A745" s="4"/>
      <c r="B745" s="1"/>
      <c r="C745" s="5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3.5" customHeight="1" x14ac:dyDescent="0.2">
      <c r="A746" s="4"/>
      <c r="B746" s="1"/>
      <c r="C746" s="5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3.5" customHeight="1" x14ac:dyDescent="0.2">
      <c r="A747" s="4"/>
      <c r="B747" s="1"/>
      <c r="C747" s="5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3.5" customHeight="1" x14ac:dyDescent="0.2">
      <c r="A748" s="4"/>
      <c r="B748" s="1"/>
      <c r="C748" s="5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3.5" customHeight="1" x14ac:dyDescent="0.2">
      <c r="A749" s="4"/>
      <c r="B749" s="1"/>
      <c r="C749" s="5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3.5" customHeight="1" x14ac:dyDescent="0.2">
      <c r="A750" s="4"/>
      <c r="B750" s="1"/>
      <c r="C750" s="5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3.5" customHeight="1" x14ac:dyDescent="0.2">
      <c r="A751" s="4"/>
      <c r="B751" s="1"/>
      <c r="C751" s="5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3.5" customHeight="1" x14ac:dyDescent="0.2">
      <c r="A752" s="4"/>
      <c r="B752" s="1"/>
      <c r="C752" s="5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3.5" customHeight="1" x14ac:dyDescent="0.2">
      <c r="A753" s="4"/>
      <c r="B753" s="1"/>
      <c r="C753" s="5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3.5" customHeight="1" x14ac:dyDescent="0.2">
      <c r="A754" s="4"/>
      <c r="B754" s="1"/>
      <c r="C754" s="5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3.5" customHeight="1" x14ac:dyDescent="0.2">
      <c r="A755" s="4"/>
      <c r="B755" s="1"/>
      <c r="C755" s="5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3.5" customHeight="1" x14ac:dyDescent="0.2">
      <c r="A756" s="4"/>
      <c r="B756" s="1"/>
      <c r="C756" s="5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3.5" customHeight="1" x14ac:dyDescent="0.2">
      <c r="A757" s="4"/>
      <c r="B757" s="1"/>
      <c r="C757" s="5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3.5" customHeight="1" x14ac:dyDescent="0.2">
      <c r="A758" s="4"/>
      <c r="B758" s="1"/>
      <c r="C758" s="5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3.5" customHeight="1" x14ac:dyDescent="0.2">
      <c r="A759" s="4"/>
      <c r="B759" s="1"/>
      <c r="C759" s="5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3.5" customHeight="1" x14ac:dyDescent="0.2">
      <c r="A760" s="4"/>
      <c r="B760" s="1"/>
      <c r="C760" s="5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3.5" customHeight="1" x14ac:dyDescent="0.2">
      <c r="A761" s="4"/>
      <c r="B761" s="1"/>
      <c r="C761" s="5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3.5" customHeight="1" x14ac:dyDescent="0.2">
      <c r="A762" s="4"/>
      <c r="B762" s="1"/>
      <c r="C762" s="5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3.5" customHeight="1" x14ac:dyDescent="0.2">
      <c r="A763" s="4"/>
      <c r="B763" s="1"/>
      <c r="C763" s="5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3.5" customHeight="1" x14ac:dyDescent="0.2">
      <c r="A764" s="4"/>
      <c r="B764" s="1"/>
      <c r="C764" s="5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3.5" customHeight="1" x14ac:dyDescent="0.2">
      <c r="A765" s="4"/>
      <c r="B765" s="1"/>
      <c r="C765" s="5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3.5" customHeight="1" x14ac:dyDescent="0.2">
      <c r="A766" s="4"/>
      <c r="B766" s="1"/>
      <c r="C766" s="5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3.5" customHeight="1" x14ac:dyDescent="0.2">
      <c r="A767" s="4"/>
      <c r="B767" s="1"/>
      <c r="C767" s="5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3.5" customHeight="1" x14ac:dyDescent="0.2">
      <c r="A768" s="4"/>
      <c r="B768" s="1"/>
      <c r="C768" s="5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3.5" customHeight="1" x14ac:dyDescent="0.2">
      <c r="A769" s="4"/>
      <c r="B769" s="1"/>
      <c r="C769" s="5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3.5" customHeight="1" x14ac:dyDescent="0.2">
      <c r="A770" s="4"/>
      <c r="B770" s="1"/>
      <c r="C770" s="5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3.5" customHeight="1" x14ac:dyDescent="0.2">
      <c r="A771" s="4"/>
      <c r="B771" s="1"/>
      <c r="C771" s="5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3.5" customHeight="1" x14ac:dyDescent="0.2">
      <c r="A772" s="4"/>
      <c r="B772" s="1"/>
      <c r="C772" s="5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3.5" customHeight="1" x14ac:dyDescent="0.2">
      <c r="A773" s="4"/>
      <c r="B773" s="1"/>
      <c r="C773" s="5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3.5" customHeight="1" x14ac:dyDescent="0.2">
      <c r="A774" s="4"/>
      <c r="B774" s="1"/>
      <c r="C774" s="5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3.5" customHeight="1" x14ac:dyDescent="0.2">
      <c r="A775" s="4"/>
      <c r="B775" s="1"/>
      <c r="C775" s="5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3.5" customHeight="1" x14ac:dyDescent="0.2">
      <c r="A776" s="4"/>
      <c r="B776" s="1"/>
      <c r="C776" s="5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3.5" customHeight="1" x14ac:dyDescent="0.2">
      <c r="A777" s="4"/>
      <c r="B777" s="1"/>
      <c r="C777" s="5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3.5" customHeight="1" x14ac:dyDescent="0.2">
      <c r="A778" s="4"/>
      <c r="B778" s="1"/>
      <c r="C778" s="5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3.5" customHeight="1" x14ac:dyDescent="0.2">
      <c r="A779" s="4"/>
      <c r="B779" s="1"/>
      <c r="C779" s="5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3.5" customHeight="1" x14ac:dyDescent="0.2">
      <c r="A780" s="4"/>
      <c r="B780" s="1"/>
      <c r="C780" s="5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3.5" customHeight="1" x14ac:dyDescent="0.2">
      <c r="A781" s="4"/>
      <c r="B781" s="1"/>
      <c r="C781" s="5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3.5" customHeight="1" x14ac:dyDescent="0.2">
      <c r="A782" s="4"/>
      <c r="B782" s="1"/>
      <c r="C782" s="5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3.5" customHeight="1" x14ac:dyDescent="0.2">
      <c r="A783" s="4"/>
      <c r="B783" s="1"/>
      <c r="C783" s="5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3.5" customHeight="1" x14ac:dyDescent="0.2">
      <c r="A784" s="4"/>
      <c r="B784" s="1"/>
      <c r="C784" s="5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3.5" customHeight="1" x14ac:dyDescent="0.2">
      <c r="A785" s="4"/>
      <c r="B785" s="1"/>
      <c r="C785" s="5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3.5" customHeight="1" x14ac:dyDescent="0.2">
      <c r="A786" s="4"/>
      <c r="B786" s="1"/>
      <c r="C786" s="5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3.5" customHeight="1" x14ac:dyDescent="0.2">
      <c r="A787" s="4"/>
      <c r="B787" s="1"/>
      <c r="C787" s="5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3.5" customHeight="1" x14ac:dyDescent="0.2">
      <c r="A788" s="4"/>
      <c r="B788" s="1"/>
      <c r="C788" s="5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3.5" customHeight="1" x14ac:dyDescent="0.2">
      <c r="A789" s="4"/>
      <c r="B789" s="1"/>
      <c r="C789" s="5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3.5" customHeight="1" x14ac:dyDescent="0.2">
      <c r="A790" s="4"/>
      <c r="B790" s="1"/>
      <c r="C790" s="5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3.5" customHeight="1" x14ac:dyDescent="0.2">
      <c r="A791" s="4"/>
      <c r="B791" s="1"/>
      <c r="C791" s="5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3.5" customHeight="1" x14ac:dyDescent="0.2">
      <c r="A792" s="4"/>
      <c r="B792" s="1"/>
      <c r="C792" s="5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3.5" customHeight="1" x14ac:dyDescent="0.2">
      <c r="A793" s="4"/>
      <c r="B793" s="1"/>
      <c r="C793" s="5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3.5" customHeight="1" x14ac:dyDescent="0.2">
      <c r="A794" s="4"/>
      <c r="B794" s="1"/>
      <c r="C794" s="5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3.5" customHeight="1" x14ac:dyDescent="0.2">
      <c r="A795" s="4"/>
      <c r="B795" s="1"/>
      <c r="C795" s="5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3.5" customHeight="1" x14ac:dyDescent="0.2">
      <c r="A796" s="4"/>
      <c r="B796" s="1"/>
      <c r="C796" s="5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3.5" customHeight="1" x14ac:dyDescent="0.2">
      <c r="A797" s="4"/>
      <c r="B797" s="1"/>
      <c r="C797" s="5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3.5" customHeight="1" x14ac:dyDescent="0.2">
      <c r="A798" s="4"/>
      <c r="B798" s="1"/>
      <c r="C798" s="5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3.5" customHeight="1" x14ac:dyDescent="0.2">
      <c r="A799" s="4"/>
      <c r="B799" s="1"/>
      <c r="C799" s="5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3.5" customHeight="1" x14ac:dyDescent="0.2">
      <c r="A800" s="4"/>
      <c r="B800" s="1"/>
      <c r="C800" s="5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3.5" customHeight="1" x14ac:dyDescent="0.2">
      <c r="A801" s="4"/>
      <c r="B801" s="1"/>
      <c r="C801" s="5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3.5" customHeight="1" x14ac:dyDescent="0.2">
      <c r="A802" s="4"/>
      <c r="B802" s="1"/>
      <c r="C802" s="5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3.5" customHeight="1" x14ac:dyDescent="0.2">
      <c r="A803" s="4"/>
      <c r="B803" s="1"/>
      <c r="C803" s="5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3.5" customHeight="1" x14ac:dyDescent="0.2">
      <c r="A804" s="4"/>
      <c r="B804" s="1"/>
      <c r="C804" s="5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3.5" customHeight="1" x14ac:dyDescent="0.2">
      <c r="A805" s="4"/>
      <c r="B805" s="1"/>
      <c r="C805" s="5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3.5" customHeight="1" x14ac:dyDescent="0.2">
      <c r="A806" s="4"/>
      <c r="B806" s="1"/>
      <c r="C806" s="5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3.5" customHeight="1" x14ac:dyDescent="0.2">
      <c r="A807" s="4"/>
      <c r="B807" s="1"/>
      <c r="C807" s="5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3.5" customHeight="1" x14ac:dyDescent="0.2">
      <c r="A808" s="4"/>
      <c r="B808" s="1"/>
      <c r="C808" s="5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3.5" customHeight="1" x14ac:dyDescent="0.2">
      <c r="A809" s="4"/>
      <c r="B809" s="1"/>
      <c r="C809" s="5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3.5" customHeight="1" x14ac:dyDescent="0.2">
      <c r="A810" s="4"/>
      <c r="B810" s="1"/>
      <c r="C810" s="5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3.5" customHeight="1" x14ac:dyDescent="0.2">
      <c r="A811" s="4"/>
      <c r="B811" s="1"/>
      <c r="C811" s="5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3.5" customHeight="1" x14ac:dyDescent="0.2">
      <c r="A812" s="4"/>
      <c r="B812" s="1"/>
      <c r="C812" s="5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3.5" customHeight="1" x14ac:dyDescent="0.2">
      <c r="A813" s="4"/>
      <c r="B813" s="1"/>
      <c r="C813" s="5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3.5" customHeight="1" x14ac:dyDescent="0.2">
      <c r="A814" s="4"/>
      <c r="B814" s="1"/>
      <c r="C814" s="5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3.5" customHeight="1" x14ac:dyDescent="0.2">
      <c r="A815" s="4"/>
      <c r="B815" s="1"/>
      <c r="C815" s="5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3.5" customHeight="1" x14ac:dyDescent="0.2">
      <c r="A816" s="4"/>
      <c r="B816" s="1"/>
      <c r="C816" s="5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3.5" customHeight="1" x14ac:dyDescent="0.2">
      <c r="A817" s="4"/>
      <c r="B817" s="1"/>
      <c r="C817" s="5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3.5" customHeight="1" x14ac:dyDescent="0.2">
      <c r="A818" s="4"/>
      <c r="B818" s="1"/>
      <c r="C818" s="5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3.5" customHeight="1" x14ac:dyDescent="0.2">
      <c r="A819" s="4"/>
      <c r="B819" s="1"/>
      <c r="C819" s="5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3.5" customHeight="1" x14ac:dyDescent="0.2">
      <c r="A820" s="4"/>
      <c r="B820" s="1"/>
      <c r="C820" s="5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3.5" customHeight="1" x14ac:dyDescent="0.2">
      <c r="A821" s="4"/>
      <c r="B821" s="1"/>
      <c r="C821" s="5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3.5" customHeight="1" x14ac:dyDescent="0.2">
      <c r="A822" s="4"/>
      <c r="B822" s="1"/>
      <c r="C822" s="5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3.5" customHeight="1" x14ac:dyDescent="0.2">
      <c r="A823" s="4"/>
      <c r="B823" s="1"/>
      <c r="C823" s="5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3.5" customHeight="1" x14ac:dyDescent="0.2">
      <c r="A824" s="4"/>
      <c r="B824" s="1"/>
      <c r="C824" s="5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3.5" customHeight="1" x14ac:dyDescent="0.2">
      <c r="A825" s="4"/>
      <c r="B825" s="1"/>
      <c r="C825" s="5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3.5" customHeight="1" x14ac:dyDescent="0.2">
      <c r="A826" s="4"/>
      <c r="B826" s="1"/>
      <c r="C826" s="5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3.5" customHeight="1" x14ac:dyDescent="0.2">
      <c r="A827" s="4"/>
      <c r="B827" s="1"/>
      <c r="C827" s="5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3.5" customHeight="1" x14ac:dyDescent="0.2">
      <c r="A828" s="4"/>
      <c r="B828" s="1"/>
      <c r="C828" s="5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3.5" customHeight="1" x14ac:dyDescent="0.2">
      <c r="A829" s="4"/>
      <c r="B829" s="1"/>
      <c r="C829" s="5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3.5" customHeight="1" x14ac:dyDescent="0.2">
      <c r="A830" s="4"/>
      <c r="B830" s="1"/>
      <c r="C830" s="5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3.5" customHeight="1" x14ac:dyDescent="0.2">
      <c r="A831" s="4"/>
      <c r="B831" s="1"/>
      <c r="C831" s="5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3.5" customHeight="1" x14ac:dyDescent="0.2">
      <c r="A832" s="4"/>
      <c r="B832" s="1"/>
      <c r="C832" s="5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3.5" customHeight="1" x14ac:dyDescent="0.2">
      <c r="A833" s="4"/>
      <c r="B833" s="1"/>
      <c r="C833" s="5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3.5" customHeight="1" x14ac:dyDescent="0.2">
      <c r="A834" s="4"/>
      <c r="B834" s="1"/>
      <c r="C834" s="5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3.5" customHeight="1" x14ac:dyDescent="0.2">
      <c r="A835" s="4"/>
      <c r="B835" s="1"/>
      <c r="C835" s="5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3.5" customHeight="1" x14ac:dyDescent="0.2">
      <c r="A836" s="4"/>
      <c r="B836" s="1"/>
      <c r="C836" s="5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3.5" customHeight="1" x14ac:dyDescent="0.2">
      <c r="A837" s="4"/>
      <c r="B837" s="1"/>
      <c r="C837" s="5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3.5" customHeight="1" x14ac:dyDescent="0.2">
      <c r="A838" s="4"/>
      <c r="B838" s="1"/>
      <c r="C838" s="5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3.5" customHeight="1" x14ac:dyDescent="0.2">
      <c r="A839" s="4"/>
      <c r="B839" s="1"/>
      <c r="C839" s="5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3.5" customHeight="1" x14ac:dyDescent="0.2">
      <c r="A840" s="4"/>
      <c r="B840" s="1"/>
      <c r="C840" s="5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3.5" customHeight="1" x14ac:dyDescent="0.2">
      <c r="A841" s="4"/>
      <c r="B841" s="1"/>
      <c r="C841" s="5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3.5" customHeight="1" x14ac:dyDescent="0.2">
      <c r="A842" s="4"/>
      <c r="B842" s="1"/>
      <c r="C842" s="5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3.5" customHeight="1" x14ac:dyDescent="0.2">
      <c r="A843" s="4"/>
      <c r="B843" s="1"/>
      <c r="C843" s="5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3.5" customHeight="1" x14ac:dyDescent="0.2">
      <c r="A844" s="4"/>
      <c r="B844" s="1"/>
      <c r="C844" s="5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3.5" customHeight="1" x14ac:dyDescent="0.2">
      <c r="A845" s="4"/>
      <c r="B845" s="1"/>
      <c r="C845" s="5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3.5" customHeight="1" x14ac:dyDescent="0.2">
      <c r="A846" s="4"/>
      <c r="B846" s="1"/>
      <c r="C846" s="5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3.5" customHeight="1" x14ac:dyDescent="0.2">
      <c r="A847" s="4"/>
      <c r="B847" s="1"/>
      <c r="C847" s="5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3.5" customHeight="1" x14ac:dyDescent="0.2">
      <c r="A848" s="4"/>
      <c r="B848" s="1"/>
      <c r="C848" s="5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3.5" customHeight="1" x14ac:dyDescent="0.2">
      <c r="A849" s="4"/>
      <c r="B849" s="1"/>
      <c r="C849" s="5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3.5" customHeight="1" x14ac:dyDescent="0.2">
      <c r="A850" s="4"/>
      <c r="B850" s="1"/>
      <c r="C850" s="5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3.5" customHeight="1" x14ac:dyDescent="0.2">
      <c r="A851" s="4"/>
      <c r="B851" s="1"/>
      <c r="C851" s="5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3.5" customHeight="1" x14ac:dyDescent="0.2">
      <c r="A852" s="4"/>
      <c r="B852" s="1"/>
      <c r="C852" s="5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3.5" customHeight="1" x14ac:dyDescent="0.2">
      <c r="A853" s="4"/>
      <c r="B853" s="1"/>
      <c r="C853" s="5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3.5" customHeight="1" x14ac:dyDescent="0.2">
      <c r="A854" s="4"/>
      <c r="B854" s="1"/>
      <c r="C854" s="5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3.5" customHeight="1" x14ac:dyDescent="0.2">
      <c r="A855" s="4"/>
      <c r="B855" s="1"/>
      <c r="C855" s="5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3.5" customHeight="1" x14ac:dyDescent="0.2">
      <c r="A856" s="4"/>
      <c r="B856" s="1"/>
      <c r="C856" s="5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3.5" customHeight="1" x14ac:dyDescent="0.2">
      <c r="A857" s="4"/>
      <c r="B857" s="1"/>
      <c r="C857" s="5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3.5" customHeight="1" x14ac:dyDescent="0.2">
      <c r="A858" s="4"/>
      <c r="B858" s="1"/>
      <c r="C858" s="5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3.5" customHeight="1" x14ac:dyDescent="0.2">
      <c r="A859" s="4"/>
      <c r="B859" s="1"/>
      <c r="C859" s="5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3.5" customHeight="1" x14ac:dyDescent="0.2">
      <c r="A860" s="4"/>
      <c r="B860" s="1"/>
      <c r="C860" s="5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3.5" customHeight="1" x14ac:dyDescent="0.2">
      <c r="A861" s="4"/>
      <c r="B861" s="1"/>
      <c r="C861" s="5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3.5" customHeight="1" x14ac:dyDescent="0.2">
      <c r="A862" s="4"/>
      <c r="B862" s="1"/>
      <c r="C862" s="5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3.5" customHeight="1" x14ac:dyDescent="0.2">
      <c r="A863" s="4"/>
      <c r="B863" s="1"/>
      <c r="C863" s="5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3.5" customHeight="1" x14ac:dyDescent="0.2">
      <c r="A864" s="4"/>
      <c r="B864" s="1"/>
      <c r="C864" s="5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3.5" customHeight="1" x14ac:dyDescent="0.2">
      <c r="A865" s="4"/>
      <c r="B865" s="1"/>
      <c r="C865" s="5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3.5" customHeight="1" x14ac:dyDescent="0.2">
      <c r="A866" s="4"/>
      <c r="B866" s="1"/>
      <c r="C866" s="5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3.5" customHeight="1" x14ac:dyDescent="0.2">
      <c r="A867" s="4"/>
      <c r="B867" s="1"/>
      <c r="C867" s="5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3.5" customHeight="1" x14ac:dyDescent="0.2">
      <c r="A868" s="4"/>
      <c r="B868" s="1"/>
      <c r="C868" s="5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3.5" customHeight="1" x14ac:dyDescent="0.2">
      <c r="A869" s="4"/>
      <c r="B869" s="1"/>
      <c r="C869" s="5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3.5" customHeight="1" x14ac:dyDescent="0.2">
      <c r="A870" s="4"/>
      <c r="B870" s="1"/>
      <c r="C870" s="5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3.5" customHeight="1" x14ac:dyDescent="0.2">
      <c r="A871" s="4"/>
      <c r="B871" s="1"/>
      <c r="C871" s="5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3.5" customHeight="1" x14ac:dyDescent="0.2">
      <c r="A872" s="4"/>
      <c r="B872" s="1"/>
      <c r="C872" s="5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3.5" customHeight="1" x14ac:dyDescent="0.2">
      <c r="A873" s="4"/>
      <c r="B873" s="1"/>
      <c r="C873" s="5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3.5" customHeight="1" x14ac:dyDescent="0.2">
      <c r="A874" s="4"/>
      <c r="B874" s="1"/>
      <c r="C874" s="5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3.5" customHeight="1" x14ac:dyDescent="0.2">
      <c r="A875" s="4"/>
      <c r="B875" s="1"/>
      <c r="C875" s="5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3.5" customHeight="1" x14ac:dyDescent="0.2">
      <c r="A876" s="4"/>
      <c r="B876" s="1"/>
      <c r="C876" s="5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3.5" customHeight="1" x14ac:dyDescent="0.2">
      <c r="A877" s="4"/>
      <c r="B877" s="1"/>
      <c r="C877" s="5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3.5" customHeight="1" x14ac:dyDescent="0.2">
      <c r="A878" s="4"/>
      <c r="B878" s="1"/>
      <c r="C878" s="5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3.5" customHeight="1" x14ac:dyDescent="0.2">
      <c r="A879" s="4"/>
      <c r="B879" s="1"/>
      <c r="C879" s="5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3.5" customHeight="1" x14ac:dyDescent="0.2">
      <c r="A880" s="4"/>
      <c r="B880" s="1"/>
      <c r="C880" s="5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3.5" customHeight="1" x14ac:dyDescent="0.2">
      <c r="A881" s="4"/>
      <c r="B881" s="1"/>
      <c r="C881" s="5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3.5" customHeight="1" x14ac:dyDescent="0.2">
      <c r="A882" s="4"/>
      <c r="B882" s="1"/>
      <c r="C882" s="5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3.5" customHeight="1" x14ac:dyDescent="0.2">
      <c r="A883" s="4"/>
      <c r="B883" s="1"/>
      <c r="C883" s="5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3.5" customHeight="1" x14ac:dyDescent="0.2">
      <c r="A884" s="4"/>
      <c r="B884" s="1"/>
      <c r="C884" s="5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3.5" customHeight="1" x14ac:dyDescent="0.2">
      <c r="A885" s="4"/>
      <c r="B885" s="1"/>
      <c r="C885" s="5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3.5" customHeight="1" x14ac:dyDescent="0.2">
      <c r="A886" s="4"/>
      <c r="B886" s="1"/>
      <c r="C886" s="5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3.5" customHeight="1" x14ac:dyDescent="0.2">
      <c r="A887" s="4"/>
      <c r="B887" s="1"/>
      <c r="C887" s="5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3.5" customHeight="1" x14ac:dyDescent="0.2">
      <c r="A888" s="4"/>
      <c r="B888" s="1"/>
      <c r="C888" s="5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3.5" customHeight="1" x14ac:dyDescent="0.2">
      <c r="A889" s="4"/>
      <c r="B889" s="1"/>
      <c r="C889" s="5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3.5" customHeight="1" x14ac:dyDescent="0.2">
      <c r="A890" s="4"/>
      <c r="B890" s="1"/>
      <c r="C890" s="5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3.5" customHeight="1" x14ac:dyDescent="0.2">
      <c r="A891" s="4"/>
      <c r="B891" s="1"/>
      <c r="C891" s="5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3.5" customHeight="1" x14ac:dyDescent="0.2">
      <c r="A892" s="4"/>
      <c r="B892" s="1"/>
      <c r="C892" s="5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3.5" customHeight="1" x14ac:dyDescent="0.2">
      <c r="A893" s="4"/>
      <c r="B893" s="1"/>
      <c r="C893" s="5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3.5" customHeight="1" x14ac:dyDescent="0.2">
      <c r="A894" s="4"/>
      <c r="B894" s="1"/>
      <c r="C894" s="5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3.5" customHeight="1" x14ac:dyDescent="0.2">
      <c r="A895" s="4"/>
      <c r="B895" s="1"/>
      <c r="C895" s="5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3.5" customHeight="1" x14ac:dyDescent="0.2">
      <c r="A896" s="4"/>
      <c r="B896" s="1"/>
      <c r="C896" s="5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3.5" customHeight="1" x14ac:dyDescent="0.2">
      <c r="A897" s="4"/>
      <c r="B897" s="1"/>
      <c r="C897" s="5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3.5" customHeight="1" x14ac:dyDescent="0.2">
      <c r="A898" s="4"/>
      <c r="B898" s="1"/>
      <c r="C898" s="5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3.5" customHeight="1" x14ac:dyDescent="0.2">
      <c r="A899" s="4"/>
      <c r="B899" s="1"/>
      <c r="C899" s="5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3.5" customHeight="1" x14ac:dyDescent="0.2">
      <c r="A900" s="4"/>
      <c r="B900" s="1"/>
      <c r="C900" s="5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3.5" customHeight="1" x14ac:dyDescent="0.2">
      <c r="A901" s="4"/>
      <c r="B901" s="1"/>
      <c r="C901" s="5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3.5" customHeight="1" x14ac:dyDescent="0.2">
      <c r="A902" s="4"/>
      <c r="B902" s="1"/>
      <c r="C902" s="5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3.5" customHeight="1" x14ac:dyDescent="0.2">
      <c r="A903" s="4"/>
      <c r="B903" s="1"/>
      <c r="C903" s="5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3.5" customHeight="1" x14ac:dyDescent="0.2">
      <c r="A904" s="4"/>
      <c r="B904" s="1"/>
      <c r="C904" s="5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3.5" customHeight="1" x14ac:dyDescent="0.2">
      <c r="A905" s="4"/>
      <c r="B905" s="1"/>
      <c r="C905" s="5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3.5" customHeight="1" x14ac:dyDescent="0.2">
      <c r="A906" s="4"/>
      <c r="B906" s="1"/>
      <c r="C906" s="5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3.5" customHeight="1" x14ac:dyDescent="0.2">
      <c r="A907" s="4"/>
      <c r="B907" s="1"/>
      <c r="C907" s="5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3.5" customHeight="1" x14ac:dyDescent="0.2">
      <c r="A908" s="4"/>
      <c r="B908" s="1"/>
      <c r="C908" s="5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3.5" customHeight="1" x14ac:dyDescent="0.2">
      <c r="A909" s="4"/>
      <c r="B909" s="1"/>
      <c r="C909" s="5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3.5" customHeight="1" x14ac:dyDescent="0.2">
      <c r="A910" s="4"/>
      <c r="B910" s="1"/>
      <c r="C910" s="5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3.5" customHeight="1" x14ac:dyDescent="0.2">
      <c r="A911" s="4"/>
      <c r="B911" s="1"/>
      <c r="C911" s="5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3.5" customHeight="1" x14ac:dyDescent="0.2">
      <c r="A912" s="4"/>
      <c r="B912" s="1"/>
      <c r="C912" s="5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3.5" customHeight="1" x14ac:dyDescent="0.2">
      <c r="A913" s="4"/>
      <c r="B913" s="1"/>
      <c r="C913" s="5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3.5" customHeight="1" x14ac:dyDescent="0.2">
      <c r="A914" s="4"/>
      <c r="B914" s="1"/>
      <c r="C914" s="5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3.5" customHeight="1" x14ac:dyDescent="0.2">
      <c r="A915" s="4"/>
      <c r="B915" s="1"/>
      <c r="C915" s="5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3.5" customHeight="1" x14ac:dyDescent="0.2">
      <c r="A916" s="4"/>
      <c r="B916" s="1"/>
      <c r="C916" s="5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3.5" customHeight="1" x14ac:dyDescent="0.2">
      <c r="A917" s="4"/>
      <c r="B917" s="1"/>
      <c r="C917" s="5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3.5" customHeight="1" x14ac:dyDescent="0.2">
      <c r="A918" s="4"/>
      <c r="B918" s="1"/>
      <c r="C918" s="5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3.5" customHeight="1" x14ac:dyDescent="0.2">
      <c r="A919" s="4"/>
      <c r="B919" s="1"/>
      <c r="C919" s="5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3.5" customHeight="1" x14ac:dyDescent="0.2">
      <c r="A920" s="4"/>
      <c r="B920" s="1"/>
      <c r="C920" s="5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3.5" customHeight="1" x14ac:dyDescent="0.2">
      <c r="A921" s="4"/>
      <c r="B921" s="1"/>
      <c r="C921" s="5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3.5" customHeight="1" x14ac:dyDescent="0.2">
      <c r="A922" s="4"/>
      <c r="B922" s="1"/>
      <c r="C922" s="5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3.5" customHeight="1" x14ac:dyDescent="0.2">
      <c r="A923" s="4"/>
      <c r="B923" s="1"/>
      <c r="C923" s="5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3.5" customHeight="1" x14ac:dyDescent="0.2">
      <c r="A924" s="4"/>
      <c r="B924" s="1"/>
      <c r="C924" s="5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3.5" customHeight="1" x14ac:dyDescent="0.2">
      <c r="A925" s="4"/>
      <c r="B925" s="1"/>
      <c r="C925" s="5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3.5" customHeight="1" x14ac:dyDescent="0.2">
      <c r="A926" s="4"/>
      <c r="B926" s="1"/>
      <c r="C926" s="5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3.5" customHeight="1" x14ac:dyDescent="0.2">
      <c r="A927" s="4"/>
      <c r="B927" s="1"/>
      <c r="C927" s="5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3.5" customHeight="1" x14ac:dyDescent="0.2">
      <c r="A928" s="4"/>
      <c r="B928" s="1"/>
      <c r="C928" s="5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3.5" customHeight="1" x14ac:dyDescent="0.2">
      <c r="A929" s="4"/>
      <c r="B929" s="1"/>
      <c r="C929" s="5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3.5" customHeight="1" x14ac:dyDescent="0.2">
      <c r="A930" s="4"/>
      <c r="B930" s="1"/>
      <c r="C930" s="5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3.5" customHeight="1" x14ac:dyDescent="0.2">
      <c r="A931" s="4"/>
      <c r="B931" s="1"/>
      <c r="C931" s="5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3.5" customHeight="1" x14ac:dyDescent="0.2">
      <c r="A932" s="4"/>
      <c r="B932" s="1"/>
      <c r="C932" s="5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3.5" customHeight="1" x14ac:dyDescent="0.2">
      <c r="A933" s="4"/>
      <c r="B933" s="1"/>
      <c r="C933" s="5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3.5" customHeight="1" x14ac:dyDescent="0.2">
      <c r="A934" s="4"/>
      <c r="B934" s="1"/>
      <c r="C934" s="5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3.5" customHeight="1" x14ac:dyDescent="0.2">
      <c r="A935" s="4"/>
      <c r="B935" s="1"/>
      <c r="C935" s="5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3.5" customHeight="1" x14ac:dyDescent="0.2">
      <c r="A936" s="4"/>
      <c r="B936" s="1"/>
      <c r="C936" s="5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3.5" customHeight="1" x14ac:dyDescent="0.2">
      <c r="A937" s="4"/>
      <c r="B937" s="1"/>
      <c r="C937" s="5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3.5" customHeight="1" x14ac:dyDescent="0.2">
      <c r="A938" s="4"/>
      <c r="B938" s="1"/>
      <c r="C938" s="5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3.5" customHeight="1" x14ac:dyDescent="0.2">
      <c r="A939" s="4"/>
      <c r="B939" s="1"/>
      <c r="C939" s="5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3.5" customHeight="1" x14ac:dyDescent="0.2">
      <c r="A940" s="4"/>
      <c r="B940" s="1"/>
      <c r="C940" s="5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3.5" customHeight="1" x14ac:dyDescent="0.2">
      <c r="A941" s="4"/>
      <c r="B941" s="1"/>
      <c r="C941" s="5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3.5" customHeight="1" x14ac:dyDescent="0.2">
      <c r="A942" s="4"/>
      <c r="B942" s="1"/>
      <c r="C942" s="5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3.5" customHeight="1" x14ac:dyDescent="0.2">
      <c r="A943" s="4"/>
      <c r="B943" s="1"/>
      <c r="C943" s="5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3.5" customHeight="1" x14ac:dyDescent="0.2">
      <c r="A944" s="4"/>
      <c r="B944" s="1"/>
      <c r="C944" s="5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3.5" customHeight="1" x14ac:dyDescent="0.2">
      <c r="A945" s="4"/>
      <c r="B945" s="1"/>
      <c r="C945" s="5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3.5" customHeight="1" x14ac:dyDescent="0.2">
      <c r="A946" s="4"/>
      <c r="B946" s="1"/>
      <c r="C946" s="5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3.5" customHeight="1" x14ac:dyDescent="0.2">
      <c r="A947" s="4"/>
      <c r="B947" s="1"/>
      <c r="C947" s="5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3.5" customHeight="1" x14ac:dyDescent="0.2">
      <c r="A948" s="4"/>
      <c r="B948" s="1"/>
      <c r="C948" s="5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3.5" customHeight="1" x14ac:dyDescent="0.2">
      <c r="A949" s="4"/>
      <c r="B949" s="1"/>
      <c r="C949" s="5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3.5" customHeight="1" x14ac:dyDescent="0.2">
      <c r="A950" s="4"/>
      <c r="B950" s="1"/>
      <c r="C950" s="5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3.5" customHeight="1" x14ac:dyDescent="0.2">
      <c r="A951" s="4"/>
      <c r="B951" s="1"/>
      <c r="C951" s="5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3.5" customHeight="1" x14ac:dyDescent="0.2">
      <c r="A952" s="4"/>
      <c r="B952" s="1"/>
      <c r="C952" s="5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3.5" customHeight="1" x14ac:dyDescent="0.2">
      <c r="A953" s="4"/>
      <c r="B953" s="1"/>
      <c r="C953" s="5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3.5" customHeight="1" x14ac:dyDescent="0.2">
      <c r="A954" s="4"/>
      <c r="B954" s="1"/>
      <c r="C954" s="5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3.5" customHeight="1" x14ac:dyDescent="0.2">
      <c r="A955" s="4"/>
      <c r="B955" s="1"/>
      <c r="C955" s="5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3.5" customHeight="1" x14ac:dyDescent="0.2">
      <c r="A956" s="4"/>
      <c r="B956" s="1"/>
      <c r="C956" s="5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3.5" customHeight="1" x14ac:dyDescent="0.2">
      <c r="A957" s="4"/>
      <c r="B957" s="1"/>
      <c r="C957" s="5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3.5" customHeight="1" x14ac:dyDescent="0.2">
      <c r="A958" s="4"/>
      <c r="B958" s="1"/>
      <c r="C958" s="5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3.5" customHeight="1" x14ac:dyDescent="0.2">
      <c r="A959" s="4"/>
      <c r="B959" s="1"/>
      <c r="C959" s="5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3.5" customHeight="1" x14ac:dyDescent="0.2">
      <c r="A960" s="4"/>
      <c r="B960" s="1"/>
      <c r="C960" s="5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3.5" customHeight="1" x14ac:dyDescent="0.2">
      <c r="A961" s="4"/>
      <c r="B961" s="1"/>
      <c r="C961" s="5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3.5" customHeight="1" x14ac:dyDescent="0.2">
      <c r="A962" s="4"/>
      <c r="B962" s="1"/>
      <c r="C962" s="5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3.5" customHeight="1" x14ac:dyDescent="0.2">
      <c r="A963" s="4"/>
      <c r="B963" s="1"/>
      <c r="C963" s="5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3.5" customHeight="1" x14ac:dyDescent="0.2">
      <c r="A964" s="4"/>
      <c r="B964" s="1"/>
      <c r="C964" s="5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3.5" customHeight="1" x14ac:dyDescent="0.2">
      <c r="A965" s="4"/>
      <c r="B965" s="1"/>
      <c r="C965" s="5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3.5" customHeight="1" x14ac:dyDescent="0.2">
      <c r="A966" s="4"/>
      <c r="B966" s="1"/>
      <c r="C966" s="5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3.5" customHeight="1" x14ac:dyDescent="0.2">
      <c r="A967" s="4"/>
      <c r="B967" s="1"/>
      <c r="C967" s="5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3.5" customHeight="1" x14ac:dyDescent="0.2">
      <c r="A968" s="4"/>
      <c r="B968" s="1"/>
      <c r="C968" s="5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3.5" customHeight="1" x14ac:dyDescent="0.2">
      <c r="A969" s="4"/>
      <c r="B969" s="1"/>
      <c r="C969" s="5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3.5" customHeight="1" x14ac:dyDescent="0.2">
      <c r="A970" s="4"/>
      <c r="B970" s="1"/>
      <c r="C970" s="5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3.5" customHeight="1" x14ac:dyDescent="0.2">
      <c r="A971" s="4"/>
      <c r="B971" s="1"/>
      <c r="C971" s="5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3.5" customHeight="1" x14ac:dyDescent="0.2">
      <c r="A972" s="4"/>
      <c r="B972" s="1"/>
      <c r="C972" s="5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3.5" customHeight="1" x14ac:dyDescent="0.2">
      <c r="A973" s="4"/>
      <c r="B973" s="1"/>
      <c r="C973" s="5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3.5" customHeight="1" x14ac:dyDescent="0.2">
      <c r="A974" s="4"/>
      <c r="B974" s="1"/>
      <c r="C974" s="5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3.5" customHeight="1" x14ac:dyDescent="0.2">
      <c r="A975" s="4"/>
      <c r="B975" s="1"/>
      <c r="C975" s="5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3.5" customHeight="1" x14ac:dyDescent="0.2">
      <c r="A976" s="4"/>
      <c r="B976" s="1"/>
      <c r="C976" s="5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3.5" customHeight="1" x14ac:dyDescent="0.2">
      <c r="A977" s="4"/>
      <c r="B977" s="1"/>
      <c r="C977" s="5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3.5" customHeight="1" x14ac:dyDescent="0.2">
      <c r="A978" s="4"/>
      <c r="B978" s="1"/>
      <c r="C978" s="5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3.5" customHeight="1" x14ac:dyDescent="0.2">
      <c r="A979" s="4"/>
      <c r="B979" s="1"/>
      <c r="C979" s="5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3.5" customHeight="1" x14ac:dyDescent="0.2">
      <c r="A980" s="4"/>
      <c r="B980" s="1"/>
      <c r="C980" s="5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3.5" customHeight="1" x14ac:dyDescent="0.2">
      <c r="A981" s="4"/>
      <c r="B981" s="1"/>
      <c r="C981" s="5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3.5" customHeight="1" x14ac:dyDescent="0.2">
      <c r="A982" s="4"/>
      <c r="B982" s="1"/>
      <c r="C982" s="5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3.5" customHeight="1" x14ac:dyDescent="0.2">
      <c r="A983" s="4"/>
      <c r="B983" s="1"/>
      <c r="C983" s="5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3.5" customHeight="1" x14ac:dyDescent="0.2">
      <c r="A984" s="4"/>
      <c r="B984" s="1"/>
      <c r="C984" s="5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3.5" customHeight="1" x14ac:dyDescent="0.2">
      <c r="A985" s="4"/>
      <c r="B985" s="1"/>
      <c r="C985" s="5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3.5" customHeight="1" x14ac:dyDescent="0.2">
      <c r="A986" s="4"/>
      <c r="B986" s="1"/>
      <c r="C986" s="5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3.5" customHeight="1" x14ac:dyDescent="0.2">
      <c r="A987" s="4"/>
      <c r="B987" s="1"/>
      <c r="C987" s="5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3.5" customHeight="1" x14ac:dyDescent="0.2">
      <c r="A988" s="4"/>
      <c r="B988" s="1"/>
      <c r="C988" s="5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3.5" customHeight="1" x14ac:dyDescent="0.2">
      <c r="A989" s="4"/>
      <c r="B989" s="1"/>
      <c r="C989" s="5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3.5" customHeight="1" x14ac:dyDescent="0.2">
      <c r="A990" s="4"/>
      <c r="B990" s="1"/>
      <c r="C990" s="5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3.5" customHeight="1" x14ac:dyDescent="0.2">
      <c r="A991" s="4"/>
      <c r="B991" s="1"/>
      <c r="C991" s="5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3.5" customHeight="1" x14ac:dyDescent="0.2">
      <c r="A992" s="4"/>
      <c r="B992" s="1"/>
      <c r="C992" s="5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3.5" customHeight="1" x14ac:dyDescent="0.2">
      <c r="A993" s="4"/>
      <c r="B993" s="1"/>
      <c r="C993" s="5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3.5" customHeight="1" x14ac:dyDescent="0.2">
      <c r="A994" s="4"/>
      <c r="B994" s="1"/>
      <c r="C994" s="5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3.5" customHeight="1" x14ac:dyDescent="0.2">
      <c r="A995" s="4"/>
      <c r="B995" s="1"/>
      <c r="C995" s="5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3.5" customHeight="1" x14ac:dyDescent="0.2">
      <c r="A996" s="4"/>
      <c r="B996" s="1"/>
      <c r="C996" s="5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3.5" customHeight="1" x14ac:dyDescent="0.2">
      <c r="A997" s="4"/>
      <c r="B997" s="1"/>
      <c r="C997" s="5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3.5" customHeight="1" x14ac:dyDescent="0.2">
      <c r="A998" s="4"/>
      <c r="B998" s="1"/>
      <c r="C998" s="5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3.5" customHeight="1" x14ac:dyDescent="0.2">
      <c r="A999" s="4"/>
      <c r="B999" s="1"/>
      <c r="C999" s="5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3.5" customHeight="1" x14ac:dyDescent="0.2">
      <c r="A1000" s="4"/>
      <c r="B1000" s="1"/>
      <c r="C1000" s="5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54">
    <mergeCell ref="A77:B77"/>
    <mergeCell ref="A78:Y78"/>
    <mergeCell ref="A62:B62"/>
    <mergeCell ref="A63:Y63"/>
    <mergeCell ref="A69:B69"/>
    <mergeCell ref="A70:Y70"/>
    <mergeCell ref="A71:Y71"/>
    <mergeCell ref="A47:B47"/>
    <mergeCell ref="A48:Y48"/>
    <mergeCell ref="A54:B54"/>
    <mergeCell ref="A55:Y55"/>
    <mergeCell ref="A56:Y56"/>
    <mergeCell ref="A27:Y27"/>
    <mergeCell ref="A33:B33"/>
    <mergeCell ref="A34:Y34"/>
    <mergeCell ref="A40:B40"/>
    <mergeCell ref="A41:Y41"/>
    <mergeCell ref="A13:Y13"/>
    <mergeCell ref="F9:M10"/>
    <mergeCell ref="A19:B19"/>
    <mergeCell ref="A20:Y20"/>
    <mergeCell ref="A26:B26"/>
    <mergeCell ref="A6:Y6"/>
    <mergeCell ref="A7:Y7"/>
    <mergeCell ref="R10:S10"/>
    <mergeCell ref="T10:U10"/>
    <mergeCell ref="V10:W10"/>
    <mergeCell ref="X10:Y10"/>
    <mergeCell ref="A8:Y8"/>
    <mergeCell ref="N9:Q9"/>
    <mergeCell ref="R9:U9"/>
    <mergeCell ref="V9:Y9"/>
    <mergeCell ref="N10:O10"/>
    <mergeCell ref="P10:Q10"/>
    <mergeCell ref="A1:Y1"/>
    <mergeCell ref="A2:Y2"/>
    <mergeCell ref="A3:Y3"/>
    <mergeCell ref="A4:Y4"/>
    <mergeCell ref="A5:Y5"/>
    <mergeCell ref="V103:W103"/>
    <mergeCell ref="X103:Y103"/>
    <mergeCell ref="I104:M104"/>
    <mergeCell ref="A84:B84"/>
    <mergeCell ref="A85:Y85"/>
    <mergeCell ref="A86:Y86"/>
    <mergeCell ref="A93:Y93"/>
    <mergeCell ref="A99:B99"/>
    <mergeCell ref="A100:Y100"/>
    <mergeCell ref="A102:B102"/>
    <mergeCell ref="D102:E102"/>
    <mergeCell ref="N103:O103"/>
    <mergeCell ref="P103:Q103"/>
    <mergeCell ref="R103:S103"/>
    <mergeCell ref="T103:U103"/>
  </mergeCells>
  <pageMargins left="0.7" right="0.7" top="0.75" bottom="0.75" header="0" footer="0"/>
  <pageSetup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projekt program</vt:lpstr>
      <vt:lpstr>projekt harmonogram</vt:lpstr>
      <vt:lpstr>'projekt program'!Obszar_wydruku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</dc:creator>
  <cp:lastModifiedBy>BEATA BANACH</cp:lastModifiedBy>
  <cp:lastPrinted>2026-04-17T09:30:28Z</cp:lastPrinted>
  <dcterms:created xsi:type="dcterms:W3CDTF">1998-05-26T18:21:06Z</dcterms:created>
  <dcterms:modified xsi:type="dcterms:W3CDTF">2026-05-11T10:29:40Z</dcterms:modified>
</cp:coreProperties>
</file>